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10.xml" ContentType="application/vnd.openxmlformats-officedocument.spreadsheetml.comments+xml"/>
  <Override PartName="/xl/comments100.xml" ContentType="application/vnd.openxmlformats-officedocument.spreadsheetml.comments+xml"/>
  <Override PartName="/xl/comments101.xml" ContentType="application/vnd.openxmlformats-officedocument.spreadsheetml.comments+xml"/>
  <Override PartName="/xl/comments102.xml" ContentType="application/vnd.openxmlformats-officedocument.spreadsheetml.comments+xml"/>
  <Override PartName="/xl/comments103.xml" ContentType="application/vnd.openxmlformats-officedocument.spreadsheetml.comments+xml"/>
  <Override PartName="/xl/comments104.xml" ContentType="application/vnd.openxmlformats-officedocument.spreadsheetml.comments+xml"/>
  <Override PartName="/xl/comments105.xml" ContentType="application/vnd.openxmlformats-officedocument.spreadsheetml.comments+xml"/>
  <Override PartName="/xl/comments106.xml" ContentType="application/vnd.openxmlformats-officedocument.spreadsheetml.comments+xml"/>
  <Override PartName="/xl/comments107.xml" ContentType="application/vnd.openxmlformats-officedocument.spreadsheetml.comments+xml"/>
  <Override PartName="/xl/comments108.xml" ContentType="application/vnd.openxmlformats-officedocument.spreadsheetml.comments+xml"/>
  <Override PartName="/xl/comments109.xml" ContentType="application/vnd.openxmlformats-officedocument.spreadsheetml.comments+xml"/>
  <Override PartName="/xl/comments11.xml" ContentType="application/vnd.openxmlformats-officedocument.spreadsheetml.comments+xml"/>
  <Override PartName="/xl/comments110.xml" ContentType="application/vnd.openxmlformats-officedocument.spreadsheetml.comments+xml"/>
  <Override PartName="/xl/comments111.xml" ContentType="application/vnd.openxmlformats-officedocument.spreadsheetml.comments+xml"/>
  <Override PartName="/xl/comments112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xl/comments18.xml" ContentType="application/vnd.openxmlformats-officedocument.spreadsheetml.comments+xml"/>
  <Override PartName="/xl/comments19.xml" ContentType="application/vnd.openxmlformats-officedocument.spreadsheetml.comments+xml"/>
  <Override PartName="/xl/comments2.xml" ContentType="application/vnd.openxmlformats-officedocument.spreadsheetml.comments+xml"/>
  <Override PartName="/xl/comments20.xml" ContentType="application/vnd.openxmlformats-officedocument.spreadsheetml.comments+xml"/>
  <Override PartName="/xl/comments21.xml" ContentType="application/vnd.openxmlformats-officedocument.spreadsheetml.comments+xml"/>
  <Override PartName="/xl/comments22.xml" ContentType="application/vnd.openxmlformats-officedocument.spreadsheetml.comments+xml"/>
  <Override PartName="/xl/comments23.xml" ContentType="application/vnd.openxmlformats-officedocument.spreadsheetml.comments+xml"/>
  <Override PartName="/xl/comments24.xml" ContentType="application/vnd.openxmlformats-officedocument.spreadsheetml.comments+xml"/>
  <Override PartName="/xl/comments25.xml" ContentType="application/vnd.openxmlformats-officedocument.spreadsheetml.comments+xml"/>
  <Override PartName="/xl/comments26.xml" ContentType="application/vnd.openxmlformats-officedocument.spreadsheetml.comments+xml"/>
  <Override PartName="/xl/comments27.xml" ContentType="application/vnd.openxmlformats-officedocument.spreadsheetml.comments+xml"/>
  <Override PartName="/xl/comments28.xml" ContentType="application/vnd.openxmlformats-officedocument.spreadsheetml.comments+xml"/>
  <Override PartName="/xl/comments29.xml" ContentType="application/vnd.openxmlformats-officedocument.spreadsheetml.comments+xml"/>
  <Override PartName="/xl/comments3.xml" ContentType="application/vnd.openxmlformats-officedocument.spreadsheetml.comments+xml"/>
  <Override PartName="/xl/comments30.xml" ContentType="application/vnd.openxmlformats-officedocument.spreadsheetml.comments+xml"/>
  <Override PartName="/xl/comments31.xml" ContentType="application/vnd.openxmlformats-officedocument.spreadsheetml.comments+xml"/>
  <Override PartName="/xl/comments32.xml" ContentType="application/vnd.openxmlformats-officedocument.spreadsheetml.comments+xml"/>
  <Override PartName="/xl/comments33.xml" ContentType="application/vnd.openxmlformats-officedocument.spreadsheetml.comments+xml"/>
  <Override PartName="/xl/comments34.xml" ContentType="application/vnd.openxmlformats-officedocument.spreadsheetml.comments+xml"/>
  <Override PartName="/xl/comments35.xml" ContentType="application/vnd.openxmlformats-officedocument.spreadsheetml.comments+xml"/>
  <Override PartName="/xl/comments36.xml" ContentType="application/vnd.openxmlformats-officedocument.spreadsheetml.comments+xml"/>
  <Override PartName="/xl/comments37.xml" ContentType="application/vnd.openxmlformats-officedocument.spreadsheetml.comments+xml"/>
  <Override PartName="/xl/comments38.xml" ContentType="application/vnd.openxmlformats-officedocument.spreadsheetml.comments+xml"/>
  <Override PartName="/xl/comments39.xml" ContentType="application/vnd.openxmlformats-officedocument.spreadsheetml.comments+xml"/>
  <Override PartName="/xl/comments4.xml" ContentType="application/vnd.openxmlformats-officedocument.spreadsheetml.comments+xml"/>
  <Override PartName="/xl/comments40.xml" ContentType="application/vnd.openxmlformats-officedocument.spreadsheetml.comments+xml"/>
  <Override PartName="/xl/comments41.xml" ContentType="application/vnd.openxmlformats-officedocument.spreadsheetml.comments+xml"/>
  <Override PartName="/xl/comments42.xml" ContentType="application/vnd.openxmlformats-officedocument.spreadsheetml.comments+xml"/>
  <Override PartName="/xl/comments43.xml" ContentType="application/vnd.openxmlformats-officedocument.spreadsheetml.comments+xml"/>
  <Override PartName="/xl/comments44.xml" ContentType="application/vnd.openxmlformats-officedocument.spreadsheetml.comments+xml"/>
  <Override PartName="/xl/comments45.xml" ContentType="application/vnd.openxmlformats-officedocument.spreadsheetml.comments+xml"/>
  <Override PartName="/xl/comments46.xml" ContentType="application/vnd.openxmlformats-officedocument.spreadsheetml.comments+xml"/>
  <Override PartName="/xl/comments47.xml" ContentType="application/vnd.openxmlformats-officedocument.spreadsheetml.comments+xml"/>
  <Override PartName="/xl/comments48.xml" ContentType="application/vnd.openxmlformats-officedocument.spreadsheetml.comments+xml"/>
  <Override PartName="/xl/comments49.xml" ContentType="application/vnd.openxmlformats-officedocument.spreadsheetml.comments+xml"/>
  <Override PartName="/xl/comments5.xml" ContentType="application/vnd.openxmlformats-officedocument.spreadsheetml.comments+xml"/>
  <Override PartName="/xl/comments50.xml" ContentType="application/vnd.openxmlformats-officedocument.spreadsheetml.comments+xml"/>
  <Override PartName="/xl/comments51.xml" ContentType="application/vnd.openxmlformats-officedocument.spreadsheetml.comments+xml"/>
  <Override PartName="/xl/comments52.xml" ContentType="application/vnd.openxmlformats-officedocument.spreadsheetml.comments+xml"/>
  <Override PartName="/xl/comments53.xml" ContentType="application/vnd.openxmlformats-officedocument.spreadsheetml.comments+xml"/>
  <Override PartName="/xl/comments54.xml" ContentType="application/vnd.openxmlformats-officedocument.spreadsheetml.comments+xml"/>
  <Override PartName="/xl/comments55.xml" ContentType="application/vnd.openxmlformats-officedocument.spreadsheetml.comments+xml"/>
  <Override PartName="/xl/comments56.xml" ContentType="application/vnd.openxmlformats-officedocument.spreadsheetml.comments+xml"/>
  <Override PartName="/xl/comments57.xml" ContentType="application/vnd.openxmlformats-officedocument.spreadsheetml.comments+xml"/>
  <Override PartName="/xl/comments58.xml" ContentType="application/vnd.openxmlformats-officedocument.spreadsheetml.comments+xml"/>
  <Override PartName="/xl/comments59.xml" ContentType="application/vnd.openxmlformats-officedocument.spreadsheetml.comments+xml"/>
  <Override PartName="/xl/comments6.xml" ContentType="application/vnd.openxmlformats-officedocument.spreadsheetml.comments+xml"/>
  <Override PartName="/xl/comments60.xml" ContentType="application/vnd.openxmlformats-officedocument.spreadsheetml.comments+xml"/>
  <Override PartName="/xl/comments61.xml" ContentType="application/vnd.openxmlformats-officedocument.spreadsheetml.comments+xml"/>
  <Override PartName="/xl/comments62.xml" ContentType="application/vnd.openxmlformats-officedocument.spreadsheetml.comments+xml"/>
  <Override PartName="/xl/comments63.xml" ContentType="application/vnd.openxmlformats-officedocument.spreadsheetml.comments+xml"/>
  <Override PartName="/xl/comments64.xml" ContentType="application/vnd.openxmlformats-officedocument.spreadsheetml.comments+xml"/>
  <Override PartName="/xl/comments65.xml" ContentType="application/vnd.openxmlformats-officedocument.spreadsheetml.comments+xml"/>
  <Override PartName="/xl/comments66.xml" ContentType="application/vnd.openxmlformats-officedocument.spreadsheetml.comments+xml"/>
  <Override PartName="/xl/comments67.xml" ContentType="application/vnd.openxmlformats-officedocument.spreadsheetml.comments+xml"/>
  <Override PartName="/xl/comments68.xml" ContentType="application/vnd.openxmlformats-officedocument.spreadsheetml.comments+xml"/>
  <Override PartName="/xl/comments69.xml" ContentType="application/vnd.openxmlformats-officedocument.spreadsheetml.comments+xml"/>
  <Override PartName="/xl/comments7.xml" ContentType="application/vnd.openxmlformats-officedocument.spreadsheetml.comments+xml"/>
  <Override PartName="/xl/comments70.xml" ContentType="application/vnd.openxmlformats-officedocument.spreadsheetml.comments+xml"/>
  <Override PartName="/xl/comments71.xml" ContentType="application/vnd.openxmlformats-officedocument.spreadsheetml.comments+xml"/>
  <Override PartName="/xl/comments72.xml" ContentType="application/vnd.openxmlformats-officedocument.spreadsheetml.comments+xml"/>
  <Override PartName="/xl/comments73.xml" ContentType="application/vnd.openxmlformats-officedocument.spreadsheetml.comments+xml"/>
  <Override PartName="/xl/comments74.xml" ContentType="application/vnd.openxmlformats-officedocument.spreadsheetml.comments+xml"/>
  <Override PartName="/xl/comments75.xml" ContentType="application/vnd.openxmlformats-officedocument.spreadsheetml.comments+xml"/>
  <Override PartName="/xl/comments76.xml" ContentType="application/vnd.openxmlformats-officedocument.spreadsheetml.comments+xml"/>
  <Override PartName="/xl/comments77.xml" ContentType="application/vnd.openxmlformats-officedocument.spreadsheetml.comments+xml"/>
  <Override PartName="/xl/comments78.xml" ContentType="application/vnd.openxmlformats-officedocument.spreadsheetml.comments+xml"/>
  <Override PartName="/xl/comments79.xml" ContentType="application/vnd.openxmlformats-officedocument.spreadsheetml.comments+xml"/>
  <Override PartName="/xl/comments8.xml" ContentType="application/vnd.openxmlformats-officedocument.spreadsheetml.comments+xml"/>
  <Override PartName="/xl/comments80.xml" ContentType="application/vnd.openxmlformats-officedocument.spreadsheetml.comments+xml"/>
  <Override PartName="/xl/comments81.xml" ContentType="application/vnd.openxmlformats-officedocument.spreadsheetml.comments+xml"/>
  <Override PartName="/xl/comments82.xml" ContentType="application/vnd.openxmlformats-officedocument.spreadsheetml.comments+xml"/>
  <Override PartName="/xl/comments83.xml" ContentType="application/vnd.openxmlformats-officedocument.spreadsheetml.comments+xml"/>
  <Override PartName="/xl/comments84.xml" ContentType="application/vnd.openxmlformats-officedocument.spreadsheetml.comments+xml"/>
  <Override PartName="/xl/comments85.xml" ContentType="application/vnd.openxmlformats-officedocument.spreadsheetml.comments+xml"/>
  <Override PartName="/xl/comments86.xml" ContentType="application/vnd.openxmlformats-officedocument.spreadsheetml.comments+xml"/>
  <Override PartName="/xl/comments87.xml" ContentType="application/vnd.openxmlformats-officedocument.spreadsheetml.comments+xml"/>
  <Override PartName="/xl/comments88.xml" ContentType="application/vnd.openxmlformats-officedocument.spreadsheetml.comments+xml"/>
  <Override PartName="/xl/comments89.xml" ContentType="application/vnd.openxmlformats-officedocument.spreadsheetml.comments+xml"/>
  <Override PartName="/xl/comments9.xml" ContentType="application/vnd.openxmlformats-officedocument.spreadsheetml.comments+xml"/>
  <Override PartName="/xl/comments90.xml" ContentType="application/vnd.openxmlformats-officedocument.spreadsheetml.comments+xml"/>
  <Override PartName="/xl/comments91.xml" ContentType="application/vnd.openxmlformats-officedocument.spreadsheetml.comments+xml"/>
  <Override PartName="/xl/comments92.xml" ContentType="application/vnd.openxmlformats-officedocument.spreadsheetml.comments+xml"/>
  <Override PartName="/xl/comments93.xml" ContentType="application/vnd.openxmlformats-officedocument.spreadsheetml.comments+xml"/>
  <Override PartName="/xl/comments94.xml" ContentType="application/vnd.openxmlformats-officedocument.spreadsheetml.comments+xml"/>
  <Override PartName="/xl/comments95.xml" ContentType="application/vnd.openxmlformats-officedocument.spreadsheetml.comments+xml"/>
  <Override PartName="/xl/comments96.xml" ContentType="application/vnd.openxmlformats-officedocument.spreadsheetml.comments+xml"/>
  <Override PartName="/xl/comments97.xml" ContentType="application/vnd.openxmlformats-officedocument.spreadsheetml.comments+xml"/>
  <Override PartName="/xl/comments98.xml" ContentType="application/vnd.openxmlformats-officedocument.spreadsheetml.comments+xml"/>
  <Override PartName="/xl/comments99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925" tabRatio="721" firstSheet="105" activeTab="110"/>
  </bookViews>
  <sheets>
    <sheet name="美容注射费（眉间纹）" sheetId="122" r:id="rId1"/>
    <sheet name="美容注射费（鱼尾纹）" sheetId="127" r:id="rId2"/>
    <sheet name="美容注射费（额纹）" sheetId="125" r:id="rId3"/>
    <sheet name="美容注射费（鼻背纹）" sheetId="124" r:id="rId4"/>
    <sheet name="美容注射费（颈阔肌）" sheetId="123" r:id="rId5"/>
    <sheet name="美容注射费-特殊部位（加收）" sheetId="107" r:id="rId6"/>
    <sheet name="填充注射费" sheetId="109" r:id="rId7"/>
    <sheet name="溶解注射费" sheetId="108" r:id="rId8"/>
    <sheet name="减张美容缝合费（面部）" sheetId="118" r:id="rId9"/>
    <sheet name="减张美容缝合费（躯干）" sheetId="42" r:id="rId10"/>
    <sheet name="减张美容缝合费（面部）（每增加1厘米加收）" sheetId="112" r:id="rId11"/>
    <sheet name="减张美容缝合费（躯干）（每增加1厘米加收）" sheetId="119" r:id="rId12"/>
    <sheet name="除皱费" sheetId="23" r:id="rId13"/>
    <sheet name="除皱费-再次手术（加收）" sheetId="25" r:id="rId14"/>
    <sheet name="除皱费-浅表肌肉腱膜折叠（加收）" sheetId="24" r:id="rId15"/>
    <sheet name="凹陷瘢痕填充费" sheetId="3" r:id="rId16"/>
    <sheet name="眉上部整形费" sheetId="68" r:id="rId17"/>
    <sheet name="眉上部整形费-再次手术（加收）" sheetId="65" r:id="rId18"/>
    <sheet name="眉上部整形费-涉及真皮或肌肉（加收）" sheetId="70" r:id="rId19"/>
    <sheet name="眉上部整形费-眉再造（扩展）" sheetId="67" r:id="rId20"/>
    <sheet name="眉上部整形费-隆眉（扩展）" sheetId="69" r:id="rId21"/>
    <sheet name="眉上部整形费-眉下部整形（扩展）" sheetId="66" r:id="rId22"/>
    <sheet name="眼袋整形费" sheetId="89" r:id="rId23"/>
    <sheet name="眼袋整形费-睑板楔形切除（加收）" sheetId="88" r:id="rId24"/>
    <sheet name="眼袋整形费-再次手术（加收）" sheetId="90" r:id="rId25"/>
    <sheet name="重睑整形费" sheetId="95" r:id="rId26"/>
    <sheet name="重睑整形费-再次手术（加收）" sheetId="96" r:id="rId27"/>
    <sheet name="重睑整形费-上睑提肌腱膜调整（加收）" sheetId="105" r:id="rId28"/>
    <sheet name="重睑整形费-筋膜鞘异常（加收）" sheetId="97" r:id="rId29"/>
    <sheet name="眦整形费（单内眦）" sheetId="101" r:id="rId30"/>
    <sheet name="眦整形费（单外眦）" sheetId="102" r:id="rId31"/>
    <sheet name="眦整形费-再次手术（加收）" sheetId="103" r:id="rId32"/>
    <sheet name="酒窝整形费" sheetId="43" r:id="rId33"/>
    <sheet name="眶隔脂肪整形费" sheetId="52" r:id="rId34"/>
    <sheet name="眶隔脂肪整形费-再次手术（加收）" sheetId="53" r:id="rId35"/>
    <sheet name="耳垂整形费" sheetId="32" r:id="rId36"/>
    <sheet name="鼻部畸形整形费（整体）" sheetId="6" r:id="rId37"/>
    <sheet name="鼻部畸形整形费（整体）-再次手术（加收）" sheetId="7" r:id="rId38"/>
    <sheet name="鼻部畸形整形费（局部）" sheetId="4" r:id="rId39"/>
    <sheet name="鼻部畸形整形费（局部）再次手术（加收）" sheetId="5" r:id="rId40"/>
    <sheet name="隆鼻费" sheetId="54" r:id="rId41"/>
    <sheet name="隆鼻费-再次手术（加收）" sheetId="55" r:id="rId42"/>
    <sheet name="隆鼻费-自体组织移植（加收）" sheetId="56" r:id="rId43"/>
    <sheet name="鼻翼整形费" sheetId="18" r:id="rId44"/>
    <sheet name="鼻翼整形费-自体组织移植（加收）" sheetId="17" r:id="rId45"/>
    <sheet name="鼻翼整形费-鼻槛整形（扩展）" sheetId="16" r:id="rId46"/>
    <sheet name="鼻尖整形费" sheetId="13" r:id="rId47"/>
    <sheet name="鼻尖整形费-再次手术（加收）" sheetId="11" r:id="rId48"/>
    <sheet name="鼻尖整形费-自体组织移植（加收）" sheetId="12" r:id="rId49"/>
    <sheet name="鼻骨整形费" sheetId="10" r:id="rId50"/>
    <sheet name="鼻中隔整形费" sheetId="20" r:id="rId51"/>
    <sheet name="鼻中隔形费-自体组织移植（加收）" sheetId="19" r:id="rId52"/>
    <sheet name="鼻孔整形费" sheetId="15" r:id="rId53"/>
    <sheet name="鼻孔整形费-再次手术（加收）" sheetId="14" r:id="rId54"/>
    <sheet name="鼻底基整形费" sheetId="9" r:id="rId55"/>
    <sheet name="鼻底基整形费-自体组织移植（加收）" sheetId="8" r:id="rId56"/>
    <sheet name="红唇整形费" sheetId="39" r:id="rId57"/>
    <sheet name="红唇整形费-再次手术（加收）" sheetId="40" r:id="rId58"/>
    <sheet name="红唇整形费-红唇精细结构形态调整（加收）" sheetId="38" r:id="rId59"/>
    <sheet name="唇珠整形费" sheetId="29" r:id="rId60"/>
    <sheet name="唇珠整形费-再次手术（加收）" sheetId="28" r:id="rId61"/>
    <sheet name="人中整形费" sheetId="78" r:id="rId62"/>
    <sheet name="人中整形费-再次手术（加收）" sheetId="77" r:id="rId63"/>
    <sheet name="口角整形费" sheetId="51" r:id="rId64"/>
    <sheet name="口角整形费-再次手术（加收）" sheetId="50" r:id="rId65"/>
    <sheet name="口角整形费-口轮匝肌重建（加收）" sheetId="49" r:id="rId66"/>
    <sheet name="唇部继发畸形整形费" sheetId="27" r:id="rId67"/>
    <sheet name="唇部继发畸形整形费-唇部肌肉形态调整（加收）" sheetId="26" r:id="rId68"/>
    <sheet name="颏部轮廓整形费" sheetId="47" r:id="rId69"/>
    <sheet name="颏部轮廓整形费-再次手术（加收）" sheetId="48" r:id="rId70"/>
    <sheet name="颊脂肪垫整形费" sheetId="41" r:id="rId71"/>
    <sheet name="脂肪移植费" sheetId="93" r:id="rId72"/>
    <sheet name="脂肪移植费-再次手术（加收）" sheetId="94" r:id="rId73"/>
    <sheet name="腋臭切除费" sheetId="92" r:id="rId74"/>
    <sheet name="腋臭切除费-再次手术（加收）" sheetId="91" r:id="rId75"/>
    <sheet name="上臂整形费" sheetId="86" r:id="rId76"/>
    <sheet name="上臂整形费-联合腋窝松弛（加收）" sheetId="115" r:id="rId77"/>
    <sheet name="上臂整形费-联合侧胸壁松弛（加收）" sheetId="116" r:id="rId78"/>
    <sheet name="腹壁整形费" sheetId="35" r:id="rId79"/>
    <sheet name="腹壁整形费-腹壁肌筋膜系统折叠（加收）" sheetId="37" r:id="rId80"/>
    <sheet name="腹壁整形费-大范围腹壁整形（加收）" sheetId="36" r:id="rId81"/>
    <sheet name="大腿整形费" sheetId="30" r:id="rId82"/>
    <sheet name="大腿整形费-联合臀部松弛（加收）" sheetId="31" r:id="rId83"/>
    <sheet name="脐成形费" sheetId="76" r:id="rId84"/>
    <sheet name="副乳切除费" sheetId="34" r:id="rId85"/>
    <sheet name="副乳切除费-微创手术（加收）" sheetId="33" r:id="rId86"/>
    <sheet name="隆乳术后继发畸形修整费" sheetId="63" r:id="rId87"/>
    <sheet name="隆乳术后继发畸形修整费-软组织加强（加收）" sheetId="64" r:id="rId88"/>
    <sheet name="巨乳整形费" sheetId="46" r:id="rId89"/>
    <sheet name="巨乳整形费-再次手术（加收）" sheetId="44" r:id="rId90"/>
    <sheet name="巨乳整形费-中度及重度（加收）" sheetId="45" r:id="rId91"/>
    <sheet name="乳房上提整形费" sheetId="82" r:id="rId92"/>
    <sheet name="乳房上提整形费-再次手术（加收）" sheetId="80" r:id="rId93"/>
    <sheet name="乳房上提整形费-中度及重度（加收）" sheetId="81" r:id="rId94"/>
    <sheet name="乳晕整形费" sheetId="85" r:id="rId95"/>
    <sheet name="乳头整形费" sheetId="84" r:id="rId96"/>
    <sheet name="乳房下皱襞成形费" sheetId="83" r:id="rId97"/>
    <sheet name="男性乳腺肥大切除整形费" sheetId="75" r:id="rId98"/>
    <sheet name="男性乳腺肥大切除整形费-微创手术（加收）" sheetId="73" r:id="rId99"/>
    <sheet name="男性乳腺肥大切除整形费-中度及重度（加收)" sheetId="74" r:id="rId100"/>
    <sheet name="隆乳费（假体置入）" sheetId="57" r:id="rId101"/>
    <sheet name="隆乳费（假体置入）-软组织加强（加收）" sheetId="58" r:id="rId102"/>
    <sheet name="隆乳费（假体置入）-双平面层次（加收）" sheetId="59" r:id="rId103"/>
    <sheet name="隆乳费（脂肪注射）" sheetId="62" r:id="rId104"/>
    <sheet name="隆乳费（脂肪注射）-挛缩松解（加收）" sheetId="60" r:id="rId105"/>
    <sheet name="隆乳费（脂肪注射）-自体脂肪注射隆臀（扩展）" sheetId="61" r:id="rId106"/>
    <sheet name="材料置入整形费" sheetId="21" r:id="rId107"/>
    <sheet name="材料置入整形费-人工材料取出（扩展）" sheetId="22" r:id="rId108"/>
    <sheet name="组织置入整形费" sheetId="104" r:id="rId109"/>
    <sheet name="注射材料取出费" sheetId="99" r:id="rId110"/>
    <sheet name="注射材料取出费-面颈部（加收）" sheetId="100" r:id="rId111"/>
    <sheet name="美容整形方案设计费" sheetId="121" r:id="rId112"/>
  </sheets>
  <definedNames>
    <definedName name="_xlnm.Print_Area" localSheetId="33">眶隔脂肪整形费!$A$1:$G$62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10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100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101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102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103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104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105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106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107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108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109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11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110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111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112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12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13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14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15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16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17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18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19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2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20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21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22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23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24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25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26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27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28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29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3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30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31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32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33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34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35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36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37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38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39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4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40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41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42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43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44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45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46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47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48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49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5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50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51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52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53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54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55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56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57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58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59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6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60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61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62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63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64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65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66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67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68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69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7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70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71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72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73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74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75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76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77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78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79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8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80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81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82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83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84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85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86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87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88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89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9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90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91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92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93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94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95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96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97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98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comments99.xml><?xml version="1.0" encoding="utf-8"?>
<comments xmlns="http://schemas.openxmlformats.org/spreadsheetml/2006/main">
  <authors>
    <author>tc={00730064-0047-4C08-8BE9-00BF004B002D}</author>
  </authors>
  <commentList>
    <comment ref="A5" authorId="0">
      <text>
        <r>
          <rPr>
            <b/>
            <sz val="9"/>
            <rFont val="Tahoma"/>
            <charset val="134"/>
          </rPr>
          <t>吴荣海:</t>
        </r>
        <r>
          <rPr>
            <sz val="9"/>
            <rFont val="Tahoma"/>
            <charset val="134"/>
          </rPr>
          <t>工资、福利额包含基本工资、津贴补贴、绩效工资、社会保障费（含单位缴纳部分）、其他收入等。</t>
        </r>
      </text>
    </comment>
  </commentList>
</comments>
</file>

<file path=xl/sharedStrings.xml><?xml version="1.0" encoding="utf-8"?>
<sst xmlns="http://schemas.openxmlformats.org/spreadsheetml/2006/main" count="11033" uniqueCount="314">
  <si>
    <t>附件3</t>
  </si>
  <si>
    <t>中山市三角医院项目成本测算表</t>
  </si>
  <si>
    <t>填报单位
(医疗机构盖章):</t>
  </si>
  <si>
    <t>中山市三角医院</t>
  </si>
  <si>
    <t>项目编码：</t>
  </si>
  <si>
    <t>016100000090000T-1</t>
  </si>
  <si>
    <t>项目名称:</t>
  </si>
  <si>
    <t>美容注射费（眉间纹）</t>
  </si>
  <si>
    <t>一、劳务支出</t>
  </si>
  <si>
    <t>参加人员</t>
  </si>
  <si>
    <t>人数</t>
  </si>
  <si>
    <t>工时(小时)</t>
  </si>
  <si>
    <t>小时工资、福利额（元/小时）</t>
  </si>
  <si>
    <t>应计金额（元）</t>
  </si>
  <si>
    <t>护士</t>
  </si>
  <si>
    <t>医师</t>
  </si>
  <si>
    <t>小计</t>
  </si>
  <si>
    <t>二、材料消耗支出</t>
  </si>
  <si>
    <t>（一）卫生材料</t>
  </si>
  <si>
    <t>品名</t>
  </si>
  <si>
    <t>单位（规格）</t>
  </si>
  <si>
    <t>数量</t>
  </si>
  <si>
    <t>单价（元）</t>
  </si>
  <si>
    <t>（二）低值易耗品</t>
  </si>
  <si>
    <t>医用外科口罩</t>
  </si>
  <si>
    <t>个</t>
  </si>
  <si>
    <t>帽子</t>
  </si>
  <si>
    <t>一次性使用无菌手套</t>
  </si>
  <si>
    <t>双</t>
  </si>
  <si>
    <t>一次性使用垫单</t>
  </si>
  <si>
    <t>碘伏</t>
  </si>
  <si>
    <t>瓶</t>
  </si>
  <si>
    <t>棉签</t>
  </si>
  <si>
    <t>包</t>
  </si>
  <si>
    <t>（三）一次性耗材（含试剂）</t>
  </si>
  <si>
    <t>名称</t>
  </si>
  <si>
    <t>单位</t>
  </si>
  <si>
    <t>单价</t>
  </si>
  <si>
    <t>应计金额</t>
  </si>
  <si>
    <t>（四）水电燃料</t>
  </si>
  <si>
    <t>耗用量</t>
  </si>
  <si>
    <t>水</t>
  </si>
  <si>
    <t>吨</t>
  </si>
  <si>
    <t>电</t>
  </si>
  <si>
    <t>度</t>
  </si>
  <si>
    <t>三、固定资产折旧</t>
  </si>
  <si>
    <t>（一）医疗仪器设备</t>
  </si>
  <si>
    <t>设备名称</t>
  </si>
  <si>
    <t>原值（元）</t>
  </si>
  <si>
    <t>折旧年限（年）</t>
  </si>
  <si>
    <t>使用时间（小时）</t>
  </si>
  <si>
    <t>手术床</t>
  </si>
  <si>
    <t>治疗车</t>
  </si>
  <si>
    <t>空气消毒机</t>
  </si>
  <si>
    <t>（二）房屋及其它</t>
  </si>
  <si>
    <r>
      <rPr>
        <sz val="9"/>
        <color theme="1"/>
        <rFont val="微软雅黑"/>
        <charset val="134"/>
      </rPr>
      <t>总面积（m</t>
    </r>
    <r>
      <rPr>
        <vertAlign val="superscript"/>
        <sz val="9"/>
        <color theme="1"/>
        <rFont val="微软雅黑"/>
        <charset val="134"/>
      </rPr>
      <t>2</t>
    </r>
    <r>
      <rPr>
        <sz val="9"/>
        <color theme="1"/>
        <rFont val="微软雅黑"/>
        <charset val="134"/>
      </rPr>
      <t>）</t>
    </r>
  </si>
  <si>
    <r>
      <rPr>
        <sz val="9"/>
        <color theme="1"/>
        <rFont val="微软雅黑"/>
        <charset val="134"/>
      </rPr>
      <t>使用面积（m</t>
    </r>
    <r>
      <rPr>
        <vertAlign val="superscript"/>
        <sz val="9"/>
        <color theme="1"/>
        <rFont val="微软雅黑"/>
        <charset val="134"/>
      </rPr>
      <t>2</t>
    </r>
    <r>
      <rPr>
        <sz val="9"/>
        <color theme="1"/>
        <rFont val="微软雅黑"/>
        <charset val="134"/>
      </rPr>
      <t>）</t>
    </r>
  </si>
  <si>
    <t>新门诊楼</t>
  </si>
  <si>
    <t>四、管理费及其他</t>
  </si>
  <si>
    <t>（一）管理费分摊</t>
  </si>
  <si>
    <t>管理费用率</t>
  </si>
  <si>
    <t>（二）其它</t>
  </si>
  <si>
    <t>设备维修费</t>
  </si>
  <si>
    <t>五、项目成本合计</t>
  </si>
  <si>
    <t>说明：1.小时工资是指申报医院各类人员的平均小时工资（含福利、社保）;2.工时是指参与完成医疗服务项目人员的实际用时；3.使用年限为折旧年限。</t>
  </si>
  <si>
    <t>016100000090000T-2</t>
  </si>
  <si>
    <t>美容注射费（鱼尾纹）</t>
  </si>
  <si>
    <t>016100000090000T-4</t>
  </si>
  <si>
    <t>美容注射费（额纹）</t>
  </si>
  <si>
    <t>016100000090000T-5</t>
  </si>
  <si>
    <t>美容注射费（鼻背纹）</t>
  </si>
  <si>
    <t>016100000090000T-6</t>
  </si>
  <si>
    <t>美容注射费（颈阔肌）</t>
  </si>
  <si>
    <t>016100000090001T</t>
  </si>
  <si>
    <t>美容注射费-特殊部位（加收）</t>
  </si>
  <si>
    <t>016100000100000T</t>
  </si>
  <si>
    <t>填充注射费</t>
  </si>
  <si>
    <t>无影灯</t>
  </si>
  <si>
    <t>016100000110000T</t>
  </si>
  <si>
    <t>溶解注射费</t>
  </si>
  <si>
    <t>纱块</t>
  </si>
  <si>
    <t>016200000010000T-1</t>
  </si>
  <si>
    <t>减张美容缝合费（面部）</t>
  </si>
  <si>
    <t>手术衣</t>
  </si>
  <si>
    <t>件</t>
  </si>
  <si>
    <t>手术包</t>
  </si>
  <si>
    <t>中心负压吸引</t>
  </si>
  <si>
    <t>手术器械及器械柜</t>
  </si>
  <si>
    <t>住院大楼</t>
  </si>
  <si>
    <t>说明：1.小时工资是指申报医院各类人员的平均小时工资（含福利、社保）;2.工时是指参与完成医疗服务项目人员的实际用时；3.使用年限为折旧年限。4.面部每切口以3厘米为基础计价，躯干部每切口以5厘米为基础计价，超过长度按厘米加收。</t>
  </si>
  <si>
    <t>016200000010000T-2</t>
  </si>
  <si>
    <t>减张美容缝合费（躯干）</t>
  </si>
  <si>
    <t>高频电刀</t>
  </si>
  <si>
    <t>016200000010000T-3</t>
  </si>
  <si>
    <t>减张美容缝合费（面部）（每增加1厘米加收）</t>
  </si>
  <si>
    <t>016200000010000T-4</t>
  </si>
  <si>
    <t>减张美容缝合费（躯干）（每增加1厘米加收）</t>
  </si>
  <si>
    <t>016200000050000T</t>
  </si>
  <si>
    <t>除皱费</t>
  </si>
  <si>
    <t>无菌手术刀片15#</t>
  </si>
  <si>
    <t>医用可吸收缝合线13mm</t>
  </si>
  <si>
    <t>消融电极</t>
  </si>
  <si>
    <t>一次性中性电极板 SY-M2Z</t>
  </si>
  <si>
    <t>片</t>
  </si>
  <si>
    <t>棉球</t>
  </si>
  <si>
    <t>酒精</t>
  </si>
  <si>
    <t>016200000050001T</t>
  </si>
  <si>
    <t>除皱费-再次手术（加收）</t>
  </si>
  <si>
    <t>016200000050011T</t>
  </si>
  <si>
    <t>除皱费-浅表肌肉腱膜折叠（加收）</t>
  </si>
  <si>
    <t>016200000070000T</t>
  </si>
  <si>
    <t>凹陷瘢痕填充费</t>
  </si>
  <si>
    <t>016200000130000T</t>
  </si>
  <si>
    <t>眉上部整形费（单侧）</t>
  </si>
  <si>
    <t>016200000130001T</t>
  </si>
  <si>
    <t>眉上部整形费-再次手术（加收）</t>
  </si>
  <si>
    <t>016200000130011T</t>
  </si>
  <si>
    <t>眉上部整形费-涉及真皮或肌肉（加收）</t>
  </si>
  <si>
    <t>016200000130100T</t>
  </si>
  <si>
    <t>眉上部整形费-眉再造（扩展）</t>
  </si>
  <si>
    <t>把</t>
  </si>
  <si>
    <t>胶布</t>
  </si>
  <si>
    <t>卷</t>
  </si>
  <si>
    <t>016200000131100T</t>
  </si>
  <si>
    <t>眉上部整形费-隆眉（扩展）</t>
  </si>
  <si>
    <t>016200000132100T</t>
  </si>
  <si>
    <t>眉上部整形费-眉下部整形（扩展）</t>
  </si>
  <si>
    <t>血垫</t>
  </si>
  <si>
    <t>016200000150000T</t>
  </si>
  <si>
    <t>眼袋整形费</t>
  </si>
  <si>
    <t>016200000150011T</t>
  </si>
  <si>
    <t>眼袋整形费-睑板楔形切除（加收）</t>
  </si>
  <si>
    <t>016200000150001T</t>
  </si>
  <si>
    <t>眼袋整形费-再次手术（加收）</t>
  </si>
  <si>
    <t>016200000160000T</t>
  </si>
  <si>
    <t>重睑整形费</t>
  </si>
  <si>
    <t>016200000160001T</t>
  </si>
  <si>
    <t>重睑整形费-再次手术（加收）</t>
  </si>
  <si>
    <t>016200000160011T</t>
  </si>
  <si>
    <t>重睑整形费-上睑提肌腱膜调整（加收）</t>
  </si>
  <si>
    <t>PDS线</t>
  </si>
  <si>
    <t>016200000160021T</t>
  </si>
  <si>
    <t>重睑整形费-筋膜鞘异常（加收）</t>
  </si>
  <si>
    <t>016200000170000T-1</t>
  </si>
  <si>
    <t>眦整形费（单内眦）</t>
  </si>
  <si>
    <t>016200000170000T-2</t>
  </si>
  <si>
    <t>眦整形费（单外眦）</t>
  </si>
  <si>
    <t>016200000170001T</t>
  </si>
  <si>
    <t>眦整形费-再次手术（加收）</t>
  </si>
  <si>
    <t>016200000180000T</t>
  </si>
  <si>
    <t>酒窝整形费</t>
  </si>
  <si>
    <t>医用可吸收缝合线26mm</t>
  </si>
  <si>
    <t>016200000190000T</t>
  </si>
  <si>
    <t>眶隔脂肪整形费</t>
  </si>
  <si>
    <t>016200000190001T</t>
  </si>
  <si>
    <t>眶隔脂肪整形费-再次手术（加收）</t>
  </si>
  <si>
    <t>016200000210000T</t>
  </si>
  <si>
    <t>耳垂整形费</t>
  </si>
  <si>
    <t>016200000240000T</t>
  </si>
  <si>
    <t>鼻部畸形整形费（整体）</t>
  </si>
  <si>
    <t>根</t>
  </si>
  <si>
    <t>016200000240001T</t>
  </si>
  <si>
    <t>鼻部畸形整形费（整体）-再次手术（加收）</t>
  </si>
  <si>
    <t>016200000250000T</t>
  </si>
  <si>
    <t>鼻部畸形整形费（局部）</t>
  </si>
  <si>
    <t>016200000250001T</t>
  </si>
  <si>
    <t>鼻部畸形整形费（局部）-再次手术（加收）</t>
  </si>
  <si>
    <t>016200000260000T</t>
  </si>
  <si>
    <t>隆鼻费</t>
  </si>
  <si>
    <t>016200000260001T</t>
  </si>
  <si>
    <t>隆鼻费-再次手术（加收）</t>
  </si>
  <si>
    <t>016200000260011T</t>
  </si>
  <si>
    <t>隆鼻费-自体组织移植（加收）</t>
  </si>
  <si>
    <t>016200000280000T</t>
  </si>
  <si>
    <t>鼻翼整形费</t>
  </si>
  <si>
    <t>016200000280011T</t>
  </si>
  <si>
    <t>鼻翼整形费-自体组织移植（加收）</t>
  </si>
  <si>
    <t>016200000280100T</t>
  </si>
  <si>
    <t>鼻翼整形费-鼻槛整形（扩展）</t>
  </si>
  <si>
    <t>016200000290000T</t>
  </si>
  <si>
    <t>鼻尖整形费</t>
  </si>
  <si>
    <t>016200000290001T</t>
  </si>
  <si>
    <t>鼻尖整形费-再次手术（加收）</t>
  </si>
  <si>
    <t>鼻尖整形费-自体组织移植（加收）</t>
  </si>
  <si>
    <t>016200000300000T</t>
  </si>
  <si>
    <t>鼻骨整形费</t>
  </si>
  <si>
    <t>016200000310000T</t>
  </si>
  <si>
    <t>鼻中隔整形费</t>
  </si>
  <si>
    <t>鼻中隔形费-自体组织移植（加收）</t>
  </si>
  <si>
    <t>016200000320000T</t>
  </si>
  <si>
    <t>鼻孔整形费</t>
  </si>
  <si>
    <t>016200000320001T</t>
  </si>
  <si>
    <t>鼻孔整形费-再次手术（加收）</t>
  </si>
  <si>
    <t>016200000330000T</t>
  </si>
  <si>
    <t>鼻底基整形费</t>
  </si>
  <si>
    <t>016200000330001T</t>
  </si>
  <si>
    <t>鼻底基整形费-自体组织移植（加收）</t>
  </si>
  <si>
    <t>016200000340000T</t>
  </si>
  <si>
    <t>红唇整形费</t>
  </si>
  <si>
    <t>016200000340001T</t>
  </si>
  <si>
    <t>红唇整形费-再次手术（加收）</t>
  </si>
  <si>
    <t>016200000340021T</t>
  </si>
  <si>
    <t>红唇整形费-红唇精细结构形态调整（加收）</t>
  </si>
  <si>
    <t>016200000350000T</t>
  </si>
  <si>
    <t>唇珠整形费</t>
  </si>
  <si>
    <t>016200000350001T</t>
  </si>
  <si>
    <t>唇珠整形费-再次手术（加收）</t>
  </si>
  <si>
    <t>016200000360000T</t>
  </si>
  <si>
    <t>人中整形费</t>
  </si>
  <si>
    <t>016200000360001T</t>
  </si>
  <si>
    <t>人中整形费-再次手术（加收）</t>
  </si>
  <si>
    <t>016200000370000T</t>
  </si>
  <si>
    <t>口角整形费</t>
  </si>
  <si>
    <t>016200000370001T</t>
  </si>
  <si>
    <t>口角整形费-再次手术（加收）</t>
  </si>
  <si>
    <t>016200000370011T</t>
  </si>
  <si>
    <t>口角整形费-口轮匝肌重建（加收）</t>
  </si>
  <si>
    <t>016200000380000T</t>
  </si>
  <si>
    <t>唇部继发畸形整形费</t>
  </si>
  <si>
    <t>016200000380001T</t>
  </si>
  <si>
    <t>唇部继发畸形整形费-唇部肌肉形态调整（加收）</t>
  </si>
  <si>
    <t>016200000400000T</t>
  </si>
  <si>
    <t>颏部轮廓整形费</t>
  </si>
  <si>
    <t>016200000400001T</t>
  </si>
  <si>
    <t>颏部轮廓整形费-再次手术（加收）</t>
  </si>
  <si>
    <t>016200000420000T</t>
  </si>
  <si>
    <t>颊脂肪垫整形费</t>
  </si>
  <si>
    <t>016200000500000T</t>
  </si>
  <si>
    <t>脂肪移植费</t>
  </si>
  <si>
    <t>医用可吸收缝合线 7mm</t>
  </si>
  <si>
    <t>016200000500001T</t>
  </si>
  <si>
    <t>脂肪移植费-再次手术（加收）</t>
  </si>
  <si>
    <t>016200000530000T</t>
  </si>
  <si>
    <t>腋臭切除费</t>
  </si>
  <si>
    <t>016200000530001T</t>
  </si>
  <si>
    <t>腋臭切除费-再次手术（加收）</t>
  </si>
  <si>
    <t>016200000540000T</t>
  </si>
  <si>
    <t>上臂整形费</t>
  </si>
  <si>
    <t>016200000540001T</t>
  </si>
  <si>
    <t>上臂整形费-联合腋窝松弛（加收）</t>
  </si>
  <si>
    <t>016200000540011T</t>
  </si>
  <si>
    <t>上臂整形费-联合侧胸壁松弛（加收）</t>
  </si>
  <si>
    <t>016200000550000T</t>
  </si>
  <si>
    <t>腹壁整形费</t>
  </si>
  <si>
    <t>016200000550001T</t>
  </si>
  <si>
    <t>腹壁整形费-腹壁肌筋膜系统折叠（加收）</t>
  </si>
  <si>
    <t>016200000550011T</t>
  </si>
  <si>
    <t>腹壁整形费-大范围腹壁整形（加收）</t>
  </si>
  <si>
    <t>016200000560000T</t>
  </si>
  <si>
    <t>大腿整形费</t>
  </si>
  <si>
    <t>016200000560001T</t>
  </si>
  <si>
    <t>大腿整形费-联合臀部松弛（加收）</t>
  </si>
  <si>
    <t>016200000570000T</t>
  </si>
  <si>
    <t>脐成形费</t>
  </si>
  <si>
    <t>016200000580000T</t>
  </si>
  <si>
    <t>副乳切除费(单侧)</t>
  </si>
  <si>
    <t>016200000580001T</t>
  </si>
  <si>
    <t>副乳切除费-微创手术（加收）</t>
  </si>
  <si>
    <t>016200000590000T</t>
  </si>
  <si>
    <t>隆乳术后继发畸形修整费</t>
  </si>
  <si>
    <t>手术刀片15号</t>
  </si>
  <si>
    <t>电刀（针式）</t>
  </si>
  <si>
    <t>负极板</t>
  </si>
  <si>
    <t>麻醉机</t>
  </si>
  <si>
    <t>016200000590001T</t>
  </si>
  <si>
    <t>隆乳术后继发畸形修整费-软组织加强（加收）</t>
  </si>
  <si>
    <t>016200000600000T</t>
  </si>
  <si>
    <t>巨乳整形费</t>
  </si>
  <si>
    <t>016200000600001T</t>
  </si>
  <si>
    <t>巨乳整形费-再次手术（加收）</t>
  </si>
  <si>
    <t>016200000600011T</t>
  </si>
  <si>
    <t>巨乳整形费-中度及重度（加收）</t>
  </si>
  <si>
    <t>016200000610000T</t>
  </si>
  <si>
    <t>乳房上提整形费</t>
  </si>
  <si>
    <t>016200000610001T</t>
  </si>
  <si>
    <t>乳房上提整形费-再次手术（加收）</t>
  </si>
  <si>
    <t>016200000610011T</t>
  </si>
  <si>
    <t>乳房上提整形费-中度及重度（加收）</t>
  </si>
  <si>
    <t>016200000620000T</t>
  </si>
  <si>
    <t>乳晕整形费</t>
  </si>
  <si>
    <t>016200000630000T</t>
  </si>
  <si>
    <t>乳头整形费</t>
  </si>
  <si>
    <t>016200000640000T</t>
  </si>
  <si>
    <t>乳房下皱襞成形费</t>
  </si>
  <si>
    <t>016200000650000T</t>
  </si>
  <si>
    <t>男性乳腺肥大切除整形费</t>
  </si>
  <si>
    <t>016200000650001T</t>
  </si>
  <si>
    <t>男性乳腺肥大切除整形费-微创手术（加收）</t>
  </si>
  <si>
    <t>016200000650011T</t>
  </si>
  <si>
    <t>男性乳腺肥大切除整形费-中度及重度（加收)</t>
  </si>
  <si>
    <t>016200000660000T</t>
  </si>
  <si>
    <t>隆乳费（假体置入）</t>
  </si>
  <si>
    <t>016200000660001T</t>
  </si>
  <si>
    <t>隆乳费（假体置入）-软组织加强（加收）</t>
  </si>
  <si>
    <t>016200000660011T</t>
  </si>
  <si>
    <t>隆乳费（假体置入）-双平面层次（加收）</t>
  </si>
  <si>
    <t>016200000670000T</t>
  </si>
  <si>
    <t>隆乳费（脂肪注射）</t>
  </si>
  <si>
    <t>016200000670001T</t>
  </si>
  <si>
    <t>隆乳费（脂肪注射）-挛缩松解（加收）</t>
  </si>
  <si>
    <t>016200000670100T</t>
  </si>
  <si>
    <t>隆乳费（脂肪注射）-自体脂肪注射隆臀（扩展）</t>
  </si>
  <si>
    <t>016200000780000T</t>
  </si>
  <si>
    <t>材料置入整形费</t>
  </si>
  <si>
    <t>016200000780100T</t>
  </si>
  <si>
    <t>材料置入整形费-人工材料取出（扩展）</t>
  </si>
  <si>
    <t>016200000790000T</t>
  </si>
  <si>
    <t>组织置入整形费</t>
  </si>
  <si>
    <t>016200000800000T</t>
  </si>
  <si>
    <t>注射材料取出费</t>
  </si>
  <si>
    <t>016200000800001T</t>
  </si>
  <si>
    <t>注射材料取出费-面颈部（加收）</t>
  </si>
  <si>
    <t>016100000120000T</t>
  </si>
  <si>
    <t>美容整形方案设计费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</si>
</sst>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4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b/>
      <sz val="20"/>
      <color theme="1"/>
      <name val="微软雅黑"/>
      <charset val="134"/>
    </font>
    <font>
      <b/>
      <sz val="22"/>
      <color theme="1"/>
      <name val="微软雅黑"/>
      <charset val="134"/>
    </font>
    <font>
      <sz val="9"/>
      <color theme="1"/>
      <name val="微软雅黑"/>
      <charset val="134"/>
    </font>
    <font>
      <sz val="9"/>
      <color theme="1"/>
      <name val="宋体"/>
      <charset val="134"/>
      <scheme val="minor"/>
    </font>
    <font>
      <b/>
      <sz val="9"/>
      <color theme="1"/>
      <name val="微软雅黑"/>
      <charset val="134"/>
    </font>
    <font>
      <sz val="9"/>
      <color rgb="FF7030A0"/>
      <name val="微软雅黑"/>
      <charset val="134"/>
    </font>
    <font>
      <sz val="10"/>
      <color theme="1"/>
      <name val="微软雅黑"/>
      <charset val="134"/>
    </font>
    <font>
      <sz val="12"/>
      <color theme="1"/>
      <name val="微软雅黑"/>
      <charset val="134"/>
    </font>
    <font>
      <sz val="14"/>
      <color theme="1"/>
      <name val="微软雅黑"/>
      <charset val="134"/>
    </font>
    <font>
      <sz val="10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vertAlign val="superscript"/>
      <sz val="9"/>
      <color theme="1"/>
      <name val="微软雅黑"/>
      <charset val="134"/>
    </font>
    <font>
      <sz val="9"/>
      <name val="Tahoma"/>
      <charset val="134"/>
    </font>
    <font>
      <b/>
      <sz val="9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9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 style="medium">
        <color rgb="FF000000"/>
      </bottom>
      <diagonal/>
    </border>
    <border>
      <left/>
      <right style="medium">
        <color rgb="FF000000"/>
      </right>
      <top style="medium">
        <color auto="1"/>
      </top>
      <bottom style="medium">
        <color rgb="FF000000"/>
      </bottom>
      <diagonal/>
    </border>
    <border>
      <left/>
      <right/>
      <top/>
      <bottom style="medium">
        <color auto="1"/>
      </bottom>
      <diagonal/>
    </border>
    <border>
      <left style="medium">
        <color rgb="FF000000"/>
      </left>
      <right/>
      <top style="medium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21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22" applyNumberFormat="0" applyFill="0" applyAlignment="0" applyProtection="0">
      <alignment vertical="center"/>
    </xf>
    <xf numFmtId="0" fontId="18" fillId="0" borderId="22" applyNumberFormat="0" applyFill="0" applyAlignment="0" applyProtection="0">
      <alignment vertical="center"/>
    </xf>
    <xf numFmtId="0" fontId="19" fillId="0" borderId="23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24" applyNumberFormat="0" applyAlignment="0" applyProtection="0">
      <alignment vertical="center"/>
    </xf>
    <xf numFmtId="0" fontId="21" fillId="4" borderId="25" applyNumberFormat="0" applyAlignment="0" applyProtection="0">
      <alignment vertical="center"/>
    </xf>
    <xf numFmtId="0" fontId="22" fillId="4" borderId="24" applyNumberFormat="0" applyAlignment="0" applyProtection="0">
      <alignment vertical="center"/>
    </xf>
    <xf numFmtId="0" fontId="23" fillId="5" borderId="26" applyNumberFormat="0" applyAlignment="0" applyProtection="0">
      <alignment vertical="center"/>
    </xf>
    <xf numFmtId="0" fontId="24" fillId="0" borderId="27" applyNumberFormat="0" applyFill="0" applyAlignment="0" applyProtection="0">
      <alignment vertical="center"/>
    </xf>
    <xf numFmtId="0" fontId="25" fillId="0" borderId="28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29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4" fillId="0" borderId="1" xfId="0" applyFont="1" applyFill="1" applyBorder="1" applyAlignment="1">
      <alignment vertical="center" wrapText="1"/>
    </xf>
    <xf numFmtId="0" fontId="4" fillId="0" borderId="2" xfId="0" applyFont="1" applyFill="1" applyBorder="1" applyAlignment="1" applyProtection="1">
      <alignment horizontal="center" vertical="center"/>
      <protection locked="0"/>
    </xf>
    <xf numFmtId="0" fontId="4" fillId="0" borderId="3" xfId="0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Alignment="1">
      <alignment vertical="center"/>
    </xf>
    <xf numFmtId="0" fontId="4" fillId="0" borderId="4" xfId="0" applyFont="1" applyFill="1" applyBorder="1" applyAlignment="1">
      <alignment vertical="center"/>
    </xf>
    <xf numFmtId="0" fontId="4" fillId="0" borderId="5" xfId="0" applyFont="1" applyFill="1" applyBorder="1" applyAlignment="1" applyProtection="1">
      <alignment vertical="center"/>
      <protection locked="0"/>
    </xf>
    <xf numFmtId="0" fontId="4" fillId="0" borderId="5" xfId="0" applyFont="1" applyFill="1" applyBorder="1" applyAlignment="1">
      <alignment vertical="center"/>
    </xf>
    <xf numFmtId="0" fontId="4" fillId="0" borderId="5" xfId="0" applyFont="1" applyFill="1" applyBorder="1" applyAlignment="1" applyProtection="1">
      <alignment horizontal="center" vertical="center"/>
      <protection locked="0"/>
    </xf>
    <xf numFmtId="0" fontId="4" fillId="0" borderId="6" xfId="0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Alignment="1">
      <alignment horizontal="center" vertical="center"/>
    </xf>
    <xf numFmtId="0" fontId="4" fillId="0" borderId="7" xfId="0" applyFont="1" applyFill="1" applyBorder="1" applyAlignment="1">
      <alignment horizontal="left" vertical="center" wrapText="1"/>
    </xf>
    <xf numFmtId="0" fontId="4" fillId="0" borderId="8" xfId="0" applyFont="1" applyFill="1" applyBorder="1" applyAlignment="1">
      <alignment horizontal="left" vertical="center" wrapText="1"/>
    </xf>
    <xf numFmtId="0" fontId="4" fillId="0" borderId="9" xfId="0" applyFont="1" applyFill="1" applyBorder="1" applyAlignment="1">
      <alignment horizontal="left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176" fontId="4" fillId="0" borderId="13" xfId="0" applyNumberFormat="1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 vertical="center" wrapText="1"/>
    </xf>
    <xf numFmtId="176" fontId="1" fillId="0" borderId="13" xfId="0" applyNumberFormat="1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left" vertical="center" wrapText="1"/>
    </xf>
    <xf numFmtId="0" fontId="4" fillId="0" borderId="13" xfId="0" applyFont="1" applyFill="1" applyBorder="1" applyAlignment="1">
      <alignment horizontal="justify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176" fontId="4" fillId="0" borderId="13" xfId="49" applyNumberFormat="1" applyFont="1" applyFill="1" applyBorder="1" applyAlignment="1">
      <alignment horizontal="center" vertical="center" wrapText="1"/>
    </xf>
    <xf numFmtId="0" fontId="4" fillId="0" borderId="13" xfId="49" applyFont="1" applyFill="1" applyBorder="1" applyAlignment="1">
      <alignment horizontal="center" vertical="center" wrapText="1"/>
    </xf>
    <xf numFmtId="0" fontId="1" fillId="0" borderId="13" xfId="49" applyFont="1" applyFill="1" applyBorder="1" applyAlignment="1">
      <alignment horizontal="center" vertical="center" wrapText="1"/>
    </xf>
    <xf numFmtId="0" fontId="4" fillId="0" borderId="7" xfId="49" applyFont="1" applyFill="1" applyBorder="1" applyAlignment="1">
      <alignment horizontal="center" vertical="center" wrapText="1"/>
    </xf>
    <xf numFmtId="0" fontId="4" fillId="0" borderId="9" xfId="49" applyFont="1" applyFill="1" applyBorder="1" applyAlignment="1">
      <alignment horizontal="center" vertical="center" wrapText="1"/>
    </xf>
    <xf numFmtId="176" fontId="1" fillId="0" borderId="13" xfId="49" applyNumberFormat="1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vertical="center" wrapText="1"/>
    </xf>
    <xf numFmtId="0" fontId="4" fillId="0" borderId="14" xfId="0" applyFont="1" applyFill="1" applyBorder="1" applyAlignment="1">
      <alignment horizontal="left" vertical="center" wrapText="1"/>
    </xf>
    <xf numFmtId="0" fontId="4" fillId="0" borderId="15" xfId="0" applyFont="1" applyFill="1" applyBorder="1" applyAlignment="1">
      <alignment horizontal="left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left" wrapText="1"/>
    </xf>
    <xf numFmtId="0" fontId="4" fillId="0" borderId="8" xfId="0" applyFont="1" applyFill="1" applyBorder="1" applyAlignment="1">
      <alignment horizontal="left" wrapText="1"/>
    </xf>
    <xf numFmtId="0" fontId="4" fillId="0" borderId="9" xfId="0" applyFont="1" applyFill="1" applyBorder="1" applyAlignment="1">
      <alignment horizontal="left" wrapText="1"/>
    </xf>
    <xf numFmtId="43" fontId="4" fillId="0" borderId="13" xfId="0" applyNumberFormat="1" applyFont="1" applyFill="1" applyBorder="1" applyAlignment="1">
      <alignment horizontal="left" vertical="center" wrapText="1"/>
    </xf>
    <xf numFmtId="0" fontId="4" fillId="0" borderId="11" xfId="0" applyFont="1" applyFill="1" applyBorder="1" applyAlignment="1">
      <alignment horizontal="left" vertical="center" wrapText="1"/>
    </xf>
    <xf numFmtId="0" fontId="4" fillId="0" borderId="19" xfId="0" applyFont="1" applyFill="1" applyBorder="1" applyAlignment="1">
      <alignment horizontal="left" vertical="center" wrapText="1"/>
    </xf>
    <xf numFmtId="0" fontId="4" fillId="0" borderId="12" xfId="0" applyFont="1" applyFill="1" applyBorder="1" applyAlignment="1">
      <alignment horizontal="left" vertical="center" wrapText="1"/>
    </xf>
    <xf numFmtId="0" fontId="4" fillId="0" borderId="7" xfId="0" applyFont="1" applyFill="1" applyBorder="1" applyAlignment="1">
      <alignment vertical="center" wrapText="1"/>
    </xf>
    <xf numFmtId="0" fontId="4" fillId="0" borderId="8" xfId="0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4" fillId="0" borderId="20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4" fillId="0" borderId="1" xfId="0" applyFont="1" applyFill="1" applyBorder="1" applyAlignment="1">
      <alignment vertical="center" wrapText="1"/>
    </xf>
    <xf numFmtId="0" fontId="4" fillId="0" borderId="2" xfId="0" applyFont="1" applyFill="1" applyBorder="1" applyAlignment="1" applyProtection="1">
      <alignment horizontal="center" vertical="center"/>
      <protection locked="0"/>
    </xf>
    <xf numFmtId="0" fontId="4" fillId="0" borderId="3" xfId="0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Alignment="1">
      <alignment vertical="center"/>
    </xf>
    <xf numFmtId="0" fontId="4" fillId="0" borderId="4" xfId="0" applyFont="1" applyFill="1" applyBorder="1" applyAlignment="1">
      <alignment vertical="center"/>
    </xf>
    <xf numFmtId="0" fontId="4" fillId="0" borderId="5" xfId="0" applyFont="1" applyFill="1" applyBorder="1" applyAlignment="1" applyProtection="1">
      <alignment vertical="center"/>
      <protection locked="0"/>
    </xf>
    <xf numFmtId="0" fontId="4" fillId="0" borderId="5" xfId="0" applyFont="1" applyFill="1" applyBorder="1" applyAlignment="1">
      <alignment vertical="center"/>
    </xf>
    <xf numFmtId="0" fontId="4" fillId="0" borderId="5" xfId="0" applyFont="1" applyFill="1" applyBorder="1" applyAlignment="1" applyProtection="1">
      <alignment horizontal="center" vertical="center"/>
      <protection locked="0"/>
    </xf>
    <xf numFmtId="0" fontId="4" fillId="0" borderId="6" xfId="0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Alignment="1">
      <alignment horizontal="center" vertical="center"/>
    </xf>
    <xf numFmtId="0" fontId="4" fillId="0" borderId="7" xfId="0" applyFont="1" applyFill="1" applyBorder="1" applyAlignment="1">
      <alignment horizontal="left" vertical="center" wrapText="1"/>
    </xf>
    <xf numFmtId="0" fontId="4" fillId="0" borderId="8" xfId="0" applyFont="1" applyFill="1" applyBorder="1" applyAlignment="1">
      <alignment horizontal="left" vertical="center" wrapText="1"/>
    </xf>
    <xf numFmtId="0" fontId="4" fillId="0" borderId="9" xfId="0" applyFont="1" applyFill="1" applyBorder="1" applyAlignment="1">
      <alignment horizontal="left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176" fontId="4" fillId="0" borderId="13" xfId="0" applyNumberFormat="1" applyFont="1" applyFill="1" applyBorder="1" applyAlignment="1">
      <alignment horizontal="center" vertical="center" wrapText="1"/>
    </xf>
    <xf numFmtId="176" fontId="1" fillId="0" borderId="13" xfId="0" applyNumberFormat="1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left" vertical="center" wrapText="1"/>
    </xf>
    <xf numFmtId="0" fontId="4" fillId="0" borderId="13" xfId="0" applyFont="1" applyFill="1" applyBorder="1" applyAlignment="1">
      <alignment horizontal="justify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176" fontId="4" fillId="0" borderId="13" xfId="49" applyNumberFormat="1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 vertical="center" wrapText="1"/>
    </xf>
    <xf numFmtId="0" fontId="4" fillId="0" borderId="13" xfId="49" applyFont="1" applyFill="1" applyBorder="1" applyAlignment="1">
      <alignment horizontal="center" vertical="center" wrapText="1"/>
    </xf>
    <xf numFmtId="0" fontId="1" fillId="0" borderId="13" xfId="49" applyFont="1" applyFill="1" applyBorder="1" applyAlignment="1">
      <alignment horizontal="center" vertical="center" wrapText="1"/>
    </xf>
    <xf numFmtId="0" fontId="4" fillId="0" borderId="7" xfId="49" applyFont="1" applyFill="1" applyBorder="1" applyAlignment="1">
      <alignment horizontal="center" vertical="center" wrapText="1"/>
    </xf>
    <xf numFmtId="0" fontId="4" fillId="0" borderId="9" xfId="49" applyFont="1" applyFill="1" applyBorder="1" applyAlignment="1">
      <alignment horizontal="center" vertical="center" wrapText="1"/>
    </xf>
    <xf numFmtId="176" fontId="1" fillId="0" borderId="13" xfId="49" applyNumberFormat="1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vertical="center" wrapText="1"/>
    </xf>
    <xf numFmtId="0" fontId="4" fillId="0" borderId="14" xfId="0" applyFont="1" applyFill="1" applyBorder="1" applyAlignment="1">
      <alignment horizontal="left" vertical="center" wrapText="1"/>
    </xf>
    <xf numFmtId="0" fontId="4" fillId="0" borderId="15" xfId="0" applyFont="1" applyFill="1" applyBorder="1" applyAlignment="1">
      <alignment horizontal="left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20" xfId="0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left" wrapText="1"/>
    </xf>
    <xf numFmtId="0" fontId="4" fillId="0" borderId="8" xfId="0" applyFont="1" applyFill="1" applyBorder="1" applyAlignment="1">
      <alignment horizontal="left" wrapText="1"/>
    </xf>
    <xf numFmtId="0" fontId="4" fillId="0" borderId="9" xfId="0" applyFont="1" applyFill="1" applyBorder="1" applyAlignment="1">
      <alignment horizontal="left" wrapText="1"/>
    </xf>
    <xf numFmtId="43" fontId="4" fillId="0" borderId="13" xfId="0" applyNumberFormat="1" applyFont="1" applyFill="1" applyBorder="1" applyAlignment="1">
      <alignment horizontal="left" vertical="center" wrapText="1"/>
    </xf>
    <xf numFmtId="0" fontId="4" fillId="0" borderId="11" xfId="0" applyFont="1" applyFill="1" applyBorder="1" applyAlignment="1">
      <alignment horizontal="left" vertical="center" wrapText="1"/>
    </xf>
    <xf numFmtId="0" fontId="4" fillId="0" borderId="19" xfId="0" applyFont="1" applyFill="1" applyBorder="1" applyAlignment="1">
      <alignment horizontal="left" vertical="center" wrapText="1"/>
    </xf>
    <xf numFmtId="0" fontId="4" fillId="0" borderId="12" xfId="0" applyFont="1" applyFill="1" applyBorder="1" applyAlignment="1">
      <alignment horizontal="left" vertical="center" wrapText="1"/>
    </xf>
    <xf numFmtId="0" fontId="4" fillId="0" borderId="7" xfId="0" applyFont="1" applyFill="1" applyBorder="1" applyAlignment="1">
      <alignment vertical="center" wrapText="1"/>
    </xf>
    <xf numFmtId="0" fontId="4" fillId="0" borderId="8" xfId="0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176" fontId="1" fillId="0" borderId="13" xfId="0" applyNumberFormat="1" applyFont="1" applyFill="1" applyBorder="1" applyAlignment="1">
      <alignment horizontal="center" vertical="center" wrapText="1"/>
    </xf>
    <xf numFmtId="0" fontId="6" fillId="0" borderId="5" xfId="0" applyFont="1" applyFill="1" applyBorder="1" applyAlignment="1" applyProtection="1">
      <alignment horizontal="center" vertical="center"/>
      <protection locked="0"/>
    </xf>
    <xf numFmtId="0" fontId="7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43" fontId="0" fillId="0" borderId="0" xfId="0" applyNumberFormat="1" applyFill="1" applyAlignment="1">
      <alignment vertical="center"/>
    </xf>
    <xf numFmtId="0" fontId="7" fillId="0" borderId="0" xfId="0" applyFont="1" applyFill="1" applyAlignment="1">
      <alignment vertical="center"/>
    </xf>
    <xf numFmtId="0" fontId="4" fillId="0" borderId="13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8" fillId="0" borderId="5" xfId="0" applyFont="1" applyFill="1" applyBorder="1" applyAlignment="1" applyProtection="1">
      <alignment horizontal="center" vertical="center"/>
      <protection locked="0"/>
    </xf>
    <xf numFmtId="0" fontId="4" fillId="0" borderId="7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176" fontId="4" fillId="0" borderId="13" xfId="49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 applyProtection="1">
      <alignment horizontal="center" vertical="center"/>
      <protection locked="0"/>
    </xf>
    <xf numFmtId="0" fontId="9" fillId="0" borderId="3" xfId="0" applyFont="1" applyFill="1" applyBorder="1" applyAlignment="1" applyProtection="1">
      <alignment horizontal="center" vertical="center"/>
      <protection locked="0"/>
    </xf>
    <xf numFmtId="0" fontId="4" fillId="0" borderId="5" xfId="0" applyFont="1" applyFill="1" applyBorder="1" applyAlignment="1" applyProtection="1">
      <alignment horizontal="center" vertical="center" wrapText="1"/>
      <protection locked="0"/>
    </xf>
    <xf numFmtId="0" fontId="10" fillId="0" borderId="2" xfId="0" applyFont="1" applyFill="1" applyBorder="1" applyAlignment="1" applyProtection="1">
      <alignment horizontal="center" vertical="center"/>
      <protection locked="0"/>
    </xf>
    <xf numFmtId="0" fontId="10" fillId="0" borderId="3" xfId="0" applyFont="1" applyFill="1" applyBorder="1" applyAlignment="1" applyProtection="1">
      <alignment horizontal="center" vertical="center"/>
      <protection locked="0"/>
    </xf>
    <xf numFmtId="176" fontId="4" fillId="0" borderId="13" xfId="49" applyNumberFormat="1" applyFont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43" fontId="0" fillId="0" borderId="0" xfId="0" applyNumberFormat="1" applyFill="1" applyAlignment="1">
      <alignment vertical="center"/>
    </xf>
    <xf numFmtId="0" fontId="11" fillId="0" borderId="5" xfId="0" applyFont="1" applyFill="1" applyBorder="1" applyAlignment="1">
      <alignment horizontal="left" vertical="center" wrapText="1"/>
    </xf>
    <xf numFmtId="0" fontId="0" fillId="0" borderId="0" xfId="0" applyFill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9" Type="http://schemas.openxmlformats.org/officeDocument/2006/relationships/worksheet" Target="worksheets/sheet99.xml"/><Relationship Id="rId98" Type="http://schemas.openxmlformats.org/officeDocument/2006/relationships/worksheet" Target="worksheets/sheet98.xml"/><Relationship Id="rId97" Type="http://schemas.openxmlformats.org/officeDocument/2006/relationships/worksheet" Target="worksheets/sheet97.xml"/><Relationship Id="rId96" Type="http://schemas.openxmlformats.org/officeDocument/2006/relationships/worksheet" Target="worksheets/sheet96.xml"/><Relationship Id="rId95" Type="http://schemas.openxmlformats.org/officeDocument/2006/relationships/worksheet" Target="worksheets/sheet95.xml"/><Relationship Id="rId94" Type="http://schemas.openxmlformats.org/officeDocument/2006/relationships/worksheet" Target="worksheets/sheet94.xml"/><Relationship Id="rId93" Type="http://schemas.openxmlformats.org/officeDocument/2006/relationships/worksheet" Target="worksheets/sheet93.xml"/><Relationship Id="rId92" Type="http://schemas.openxmlformats.org/officeDocument/2006/relationships/worksheet" Target="worksheets/sheet92.xml"/><Relationship Id="rId91" Type="http://schemas.openxmlformats.org/officeDocument/2006/relationships/worksheet" Target="worksheets/sheet91.xml"/><Relationship Id="rId90" Type="http://schemas.openxmlformats.org/officeDocument/2006/relationships/worksheet" Target="worksheets/sheet90.xml"/><Relationship Id="rId9" Type="http://schemas.openxmlformats.org/officeDocument/2006/relationships/worksheet" Target="worksheets/sheet9.xml"/><Relationship Id="rId89" Type="http://schemas.openxmlformats.org/officeDocument/2006/relationships/worksheet" Target="worksheets/sheet89.xml"/><Relationship Id="rId88" Type="http://schemas.openxmlformats.org/officeDocument/2006/relationships/worksheet" Target="worksheets/sheet88.xml"/><Relationship Id="rId87" Type="http://schemas.openxmlformats.org/officeDocument/2006/relationships/worksheet" Target="worksheets/sheet87.xml"/><Relationship Id="rId86" Type="http://schemas.openxmlformats.org/officeDocument/2006/relationships/worksheet" Target="worksheets/sheet86.xml"/><Relationship Id="rId85" Type="http://schemas.openxmlformats.org/officeDocument/2006/relationships/worksheet" Target="worksheets/sheet85.xml"/><Relationship Id="rId84" Type="http://schemas.openxmlformats.org/officeDocument/2006/relationships/worksheet" Target="worksheets/sheet84.xml"/><Relationship Id="rId83" Type="http://schemas.openxmlformats.org/officeDocument/2006/relationships/worksheet" Target="worksheets/sheet83.xml"/><Relationship Id="rId82" Type="http://schemas.openxmlformats.org/officeDocument/2006/relationships/worksheet" Target="worksheets/sheet82.xml"/><Relationship Id="rId81" Type="http://schemas.openxmlformats.org/officeDocument/2006/relationships/worksheet" Target="worksheets/sheet81.xml"/><Relationship Id="rId80" Type="http://schemas.openxmlformats.org/officeDocument/2006/relationships/worksheet" Target="worksheets/sheet80.xml"/><Relationship Id="rId8" Type="http://schemas.openxmlformats.org/officeDocument/2006/relationships/worksheet" Target="worksheets/sheet8.xml"/><Relationship Id="rId79" Type="http://schemas.openxmlformats.org/officeDocument/2006/relationships/worksheet" Target="worksheets/sheet79.xml"/><Relationship Id="rId78" Type="http://schemas.openxmlformats.org/officeDocument/2006/relationships/worksheet" Target="worksheets/sheet78.xml"/><Relationship Id="rId77" Type="http://schemas.openxmlformats.org/officeDocument/2006/relationships/worksheet" Target="worksheets/sheet77.xml"/><Relationship Id="rId76" Type="http://schemas.openxmlformats.org/officeDocument/2006/relationships/worksheet" Target="worksheets/sheet76.xml"/><Relationship Id="rId75" Type="http://schemas.openxmlformats.org/officeDocument/2006/relationships/worksheet" Target="worksheets/sheet75.xml"/><Relationship Id="rId74" Type="http://schemas.openxmlformats.org/officeDocument/2006/relationships/worksheet" Target="worksheets/sheet74.xml"/><Relationship Id="rId73" Type="http://schemas.openxmlformats.org/officeDocument/2006/relationships/worksheet" Target="worksheets/sheet73.xml"/><Relationship Id="rId72" Type="http://schemas.openxmlformats.org/officeDocument/2006/relationships/worksheet" Target="worksheets/sheet72.xml"/><Relationship Id="rId71" Type="http://schemas.openxmlformats.org/officeDocument/2006/relationships/worksheet" Target="worksheets/sheet71.xml"/><Relationship Id="rId70" Type="http://schemas.openxmlformats.org/officeDocument/2006/relationships/worksheet" Target="worksheets/sheet70.xml"/><Relationship Id="rId7" Type="http://schemas.openxmlformats.org/officeDocument/2006/relationships/worksheet" Target="worksheets/sheet7.xml"/><Relationship Id="rId69" Type="http://schemas.openxmlformats.org/officeDocument/2006/relationships/worksheet" Target="worksheets/sheet69.xml"/><Relationship Id="rId68" Type="http://schemas.openxmlformats.org/officeDocument/2006/relationships/worksheet" Target="worksheets/sheet68.xml"/><Relationship Id="rId67" Type="http://schemas.openxmlformats.org/officeDocument/2006/relationships/worksheet" Target="worksheets/sheet67.xml"/><Relationship Id="rId66" Type="http://schemas.openxmlformats.org/officeDocument/2006/relationships/worksheet" Target="worksheets/sheet66.xml"/><Relationship Id="rId65" Type="http://schemas.openxmlformats.org/officeDocument/2006/relationships/worksheet" Target="worksheets/sheet65.xml"/><Relationship Id="rId64" Type="http://schemas.openxmlformats.org/officeDocument/2006/relationships/worksheet" Target="worksheets/sheet64.xml"/><Relationship Id="rId63" Type="http://schemas.openxmlformats.org/officeDocument/2006/relationships/worksheet" Target="worksheets/sheet63.xml"/><Relationship Id="rId62" Type="http://schemas.openxmlformats.org/officeDocument/2006/relationships/worksheet" Target="worksheets/sheet62.xml"/><Relationship Id="rId61" Type="http://schemas.openxmlformats.org/officeDocument/2006/relationships/worksheet" Target="worksheets/sheet61.xml"/><Relationship Id="rId60" Type="http://schemas.openxmlformats.org/officeDocument/2006/relationships/worksheet" Target="worksheets/sheet60.xml"/><Relationship Id="rId6" Type="http://schemas.openxmlformats.org/officeDocument/2006/relationships/worksheet" Target="worksheets/sheet6.xml"/><Relationship Id="rId59" Type="http://schemas.openxmlformats.org/officeDocument/2006/relationships/worksheet" Target="worksheets/sheet59.xml"/><Relationship Id="rId58" Type="http://schemas.openxmlformats.org/officeDocument/2006/relationships/worksheet" Target="worksheets/sheet58.xml"/><Relationship Id="rId57" Type="http://schemas.openxmlformats.org/officeDocument/2006/relationships/worksheet" Target="worksheets/sheet57.xml"/><Relationship Id="rId56" Type="http://schemas.openxmlformats.org/officeDocument/2006/relationships/worksheet" Target="worksheets/sheet56.xml"/><Relationship Id="rId55" Type="http://schemas.openxmlformats.org/officeDocument/2006/relationships/worksheet" Target="worksheets/sheet55.xml"/><Relationship Id="rId54" Type="http://schemas.openxmlformats.org/officeDocument/2006/relationships/worksheet" Target="worksheets/sheet54.xml"/><Relationship Id="rId53" Type="http://schemas.openxmlformats.org/officeDocument/2006/relationships/worksheet" Target="worksheets/sheet53.xml"/><Relationship Id="rId52" Type="http://schemas.openxmlformats.org/officeDocument/2006/relationships/worksheet" Target="worksheets/sheet52.xml"/><Relationship Id="rId51" Type="http://schemas.openxmlformats.org/officeDocument/2006/relationships/worksheet" Target="worksheets/sheet51.xml"/><Relationship Id="rId50" Type="http://schemas.openxmlformats.org/officeDocument/2006/relationships/worksheet" Target="worksheets/sheet50.xml"/><Relationship Id="rId5" Type="http://schemas.openxmlformats.org/officeDocument/2006/relationships/worksheet" Target="worksheets/sheet5.xml"/><Relationship Id="rId49" Type="http://schemas.openxmlformats.org/officeDocument/2006/relationships/worksheet" Target="worksheets/sheet49.xml"/><Relationship Id="rId48" Type="http://schemas.openxmlformats.org/officeDocument/2006/relationships/worksheet" Target="worksheets/sheet48.xml"/><Relationship Id="rId47" Type="http://schemas.openxmlformats.org/officeDocument/2006/relationships/worksheet" Target="worksheets/sheet47.xml"/><Relationship Id="rId46" Type="http://schemas.openxmlformats.org/officeDocument/2006/relationships/worksheet" Target="worksheets/sheet46.xml"/><Relationship Id="rId45" Type="http://schemas.openxmlformats.org/officeDocument/2006/relationships/worksheet" Target="worksheets/sheet45.xml"/><Relationship Id="rId44" Type="http://schemas.openxmlformats.org/officeDocument/2006/relationships/worksheet" Target="worksheets/sheet44.xml"/><Relationship Id="rId43" Type="http://schemas.openxmlformats.org/officeDocument/2006/relationships/worksheet" Target="worksheets/sheet43.xml"/><Relationship Id="rId42" Type="http://schemas.openxmlformats.org/officeDocument/2006/relationships/worksheet" Target="worksheets/sheet42.xml"/><Relationship Id="rId41" Type="http://schemas.openxmlformats.org/officeDocument/2006/relationships/worksheet" Target="worksheets/sheet41.xml"/><Relationship Id="rId40" Type="http://schemas.openxmlformats.org/officeDocument/2006/relationships/worksheet" Target="worksheets/sheet40.xml"/><Relationship Id="rId4" Type="http://schemas.openxmlformats.org/officeDocument/2006/relationships/worksheet" Target="worksheets/sheet4.xml"/><Relationship Id="rId39" Type="http://schemas.openxmlformats.org/officeDocument/2006/relationships/worksheet" Target="worksheets/sheet39.xml"/><Relationship Id="rId38" Type="http://schemas.openxmlformats.org/officeDocument/2006/relationships/worksheet" Target="worksheets/sheet38.xml"/><Relationship Id="rId37" Type="http://schemas.openxmlformats.org/officeDocument/2006/relationships/worksheet" Target="worksheets/sheet37.xml"/><Relationship Id="rId36" Type="http://schemas.openxmlformats.org/officeDocument/2006/relationships/worksheet" Target="worksheets/sheet36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5" Type="http://schemas.openxmlformats.org/officeDocument/2006/relationships/styles" Target="styles.xml"/><Relationship Id="rId114" Type="http://schemas.openxmlformats.org/officeDocument/2006/relationships/sharedStrings" Target="sharedStrings.xml"/><Relationship Id="rId113" Type="http://schemas.openxmlformats.org/officeDocument/2006/relationships/theme" Target="theme/theme1.xml"/><Relationship Id="rId112" Type="http://schemas.openxmlformats.org/officeDocument/2006/relationships/worksheet" Target="worksheets/sheet112.xml"/><Relationship Id="rId111" Type="http://schemas.openxmlformats.org/officeDocument/2006/relationships/worksheet" Target="worksheets/sheet111.xml"/><Relationship Id="rId110" Type="http://schemas.openxmlformats.org/officeDocument/2006/relationships/worksheet" Target="worksheets/sheet110.xml"/><Relationship Id="rId11" Type="http://schemas.openxmlformats.org/officeDocument/2006/relationships/worksheet" Target="worksheets/sheet11.xml"/><Relationship Id="rId109" Type="http://schemas.openxmlformats.org/officeDocument/2006/relationships/worksheet" Target="worksheets/sheet109.xml"/><Relationship Id="rId108" Type="http://schemas.openxmlformats.org/officeDocument/2006/relationships/worksheet" Target="worksheets/sheet108.xml"/><Relationship Id="rId107" Type="http://schemas.openxmlformats.org/officeDocument/2006/relationships/worksheet" Target="worksheets/sheet107.xml"/><Relationship Id="rId106" Type="http://schemas.openxmlformats.org/officeDocument/2006/relationships/worksheet" Target="worksheets/sheet106.xml"/><Relationship Id="rId105" Type="http://schemas.openxmlformats.org/officeDocument/2006/relationships/worksheet" Target="worksheets/sheet105.xml"/><Relationship Id="rId104" Type="http://schemas.openxmlformats.org/officeDocument/2006/relationships/worksheet" Target="worksheets/sheet104.xml"/><Relationship Id="rId103" Type="http://schemas.openxmlformats.org/officeDocument/2006/relationships/worksheet" Target="worksheets/sheet103.xml"/><Relationship Id="rId102" Type="http://schemas.openxmlformats.org/officeDocument/2006/relationships/worksheet" Target="worksheets/sheet102.xml"/><Relationship Id="rId101" Type="http://schemas.openxmlformats.org/officeDocument/2006/relationships/worksheet" Target="worksheets/sheet101.xml"/><Relationship Id="rId100" Type="http://schemas.openxmlformats.org/officeDocument/2006/relationships/worksheet" Target="worksheets/sheet100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comments" Target="../comments10.xml"/></Relationships>
</file>

<file path=xl/worksheets/_rels/sheet10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0.vml"/><Relationship Id="rId1" Type="http://schemas.openxmlformats.org/officeDocument/2006/relationships/comments" Target="../comments100.xml"/></Relationships>
</file>

<file path=xl/worksheets/_rels/sheet10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1.vml"/><Relationship Id="rId1" Type="http://schemas.openxmlformats.org/officeDocument/2006/relationships/comments" Target="../comments101.xml"/></Relationships>
</file>

<file path=xl/worksheets/_rels/sheet10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2.vml"/><Relationship Id="rId1" Type="http://schemas.openxmlformats.org/officeDocument/2006/relationships/comments" Target="../comments102.xml"/></Relationships>
</file>

<file path=xl/worksheets/_rels/sheet10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3.vml"/><Relationship Id="rId1" Type="http://schemas.openxmlformats.org/officeDocument/2006/relationships/comments" Target="../comments103.xml"/></Relationships>
</file>

<file path=xl/worksheets/_rels/sheet10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4.vml"/><Relationship Id="rId1" Type="http://schemas.openxmlformats.org/officeDocument/2006/relationships/comments" Target="../comments104.xml"/></Relationships>
</file>

<file path=xl/worksheets/_rels/sheet10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5.vml"/><Relationship Id="rId1" Type="http://schemas.openxmlformats.org/officeDocument/2006/relationships/comments" Target="../comments105.xml"/></Relationships>
</file>

<file path=xl/worksheets/_rels/sheet10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6.vml"/><Relationship Id="rId1" Type="http://schemas.openxmlformats.org/officeDocument/2006/relationships/comments" Target="../comments106.xml"/></Relationships>
</file>

<file path=xl/worksheets/_rels/sheet10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7.vml"/><Relationship Id="rId1" Type="http://schemas.openxmlformats.org/officeDocument/2006/relationships/comments" Target="../comments107.xml"/></Relationships>
</file>

<file path=xl/worksheets/_rels/sheet10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8.vml"/><Relationship Id="rId1" Type="http://schemas.openxmlformats.org/officeDocument/2006/relationships/comments" Target="../comments108.xml"/></Relationships>
</file>

<file path=xl/worksheets/_rels/sheet10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9.vml"/><Relationship Id="rId1" Type="http://schemas.openxmlformats.org/officeDocument/2006/relationships/comments" Target="../comments109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.vml"/><Relationship Id="rId1" Type="http://schemas.openxmlformats.org/officeDocument/2006/relationships/comments" Target="../comments11.xml"/></Relationships>
</file>

<file path=xl/worksheets/_rels/sheet1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0.vml"/><Relationship Id="rId1" Type="http://schemas.openxmlformats.org/officeDocument/2006/relationships/comments" Target="../comments110.xml"/></Relationships>
</file>

<file path=xl/worksheets/_rels/sheet1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1.vml"/><Relationship Id="rId1" Type="http://schemas.openxmlformats.org/officeDocument/2006/relationships/comments" Target="../comments111.xml"/></Relationships>
</file>

<file path=xl/worksheets/_rels/sheet1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2.vml"/><Relationship Id="rId1" Type="http://schemas.openxmlformats.org/officeDocument/2006/relationships/comments" Target="../comments112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2.vml"/><Relationship Id="rId1" Type="http://schemas.openxmlformats.org/officeDocument/2006/relationships/comments" Target="../comments12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3.vml"/><Relationship Id="rId1" Type="http://schemas.openxmlformats.org/officeDocument/2006/relationships/comments" Target="../comments13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4.vml"/><Relationship Id="rId1" Type="http://schemas.openxmlformats.org/officeDocument/2006/relationships/comments" Target="../comments14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5.vml"/><Relationship Id="rId1" Type="http://schemas.openxmlformats.org/officeDocument/2006/relationships/comments" Target="../comments15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6.vml"/><Relationship Id="rId1" Type="http://schemas.openxmlformats.org/officeDocument/2006/relationships/comments" Target="../comments16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7.vml"/><Relationship Id="rId1" Type="http://schemas.openxmlformats.org/officeDocument/2006/relationships/comments" Target="../comments17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8.vml"/><Relationship Id="rId1" Type="http://schemas.openxmlformats.org/officeDocument/2006/relationships/comments" Target="../comments18.xm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9.vml"/><Relationship Id="rId1" Type="http://schemas.openxmlformats.org/officeDocument/2006/relationships/comments" Target="../comments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0.vml"/><Relationship Id="rId1" Type="http://schemas.openxmlformats.org/officeDocument/2006/relationships/comments" Target="../comments20.xm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1.vml"/><Relationship Id="rId1" Type="http://schemas.openxmlformats.org/officeDocument/2006/relationships/comments" Target="../comments21.xml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2.vml"/><Relationship Id="rId1" Type="http://schemas.openxmlformats.org/officeDocument/2006/relationships/comments" Target="../comments22.xml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3.vml"/><Relationship Id="rId1" Type="http://schemas.openxmlformats.org/officeDocument/2006/relationships/comments" Target="../comments23.xml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4.vml"/><Relationship Id="rId1" Type="http://schemas.openxmlformats.org/officeDocument/2006/relationships/comments" Target="../comments24.xml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5.vml"/><Relationship Id="rId1" Type="http://schemas.openxmlformats.org/officeDocument/2006/relationships/comments" Target="../comments25.xml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6.vml"/><Relationship Id="rId1" Type="http://schemas.openxmlformats.org/officeDocument/2006/relationships/comments" Target="../comments26.xml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7.vml"/><Relationship Id="rId1" Type="http://schemas.openxmlformats.org/officeDocument/2006/relationships/comments" Target="../comments27.xml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8.vml"/><Relationship Id="rId1" Type="http://schemas.openxmlformats.org/officeDocument/2006/relationships/comments" Target="../comments28.xml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9.vml"/><Relationship Id="rId1" Type="http://schemas.openxmlformats.org/officeDocument/2006/relationships/comments" Target="../comments29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0.vml"/><Relationship Id="rId1" Type="http://schemas.openxmlformats.org/officeDocument/2006/relationships/comments" Target="../comments30.xml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1.vml"/><Relationship Id="rId1" Type="http://schemas.openxmlformats.org/officeDocument/2006/relationships/comments" Target="../comments31.xml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2.vml"/><Relationship Id="rId1" Type="http://schemas.openxmlformats.org/officeDocument/2006/relationships/comments" Target="../comments32.xml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3.vml"/><Relationship Id="rId1" Type="http://schemas.openxmlformats.org/officeDocument/2006/relationships/comments" Target="../comments33.xml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4.vml"/><Relationship Id="rId1" Type="http://schemas.openxmlformats.org/officeDocument/2006/relationships/comments" Target="../comments34.xml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5.vml"/><Relationship Id="rId1" Type="http://schemas.openxmlformats.org/officeDocument/2006/relationships/comments" Target="../comments35.xml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6.vml"/><Relationship Id="rId1" Type="http://schemas.openxmlformats.org/officeDocument/2006/relationships/comments" Target="../comments36.xml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7.vml"/><Relationship Id="rId1" Type="http://schemas.openxmlformats.org/officeDocument/2006/relationships/comments" Target="../comments37.xml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8.vml"/><Relationship Id="rId1" Type="http://schemas.openxmlformats.org/officeDocument/2006/relationships/comments" Target="../comments38.xml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9.vml"/><Relationship Id="rId1" Type="http://schemas.openxmlformats.org/officeDocument/2006/relationships/comments" Target="../comments39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4.xml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0.vml"/><Relationship Id="rId1" Type="http://schemas.openxmlformats.org/officeDocument/2006/relationships/comments" Target="../comments40.xml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1.vml"/><Relationship Id="rId1" Type="http://schemas.openxmlformats.org/officeDocument/2006/relationships/comments" Target="../comments41.xml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2.vml"/><Relationship Id="rId1" Type="http://schemas.openxmlformats.org/officeDocument/2006/relationships/comments" Target="../comments42.xml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3.vml"/><Relationship Id="rId1" Type="http://schemas.openxmlformats.org/officeDocument/2006/relationships/comments" Target="../comments43.xml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4.vml"/><Relationship Id="rId1" Type="http://schemas.openxmlformats.org/officeDocument/2006/relationships/comments" Target="../comments44.xml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5.vml"/><Relationship Id="rId1" Type="http://schemas.openxmlformats.org/officeDocument/2006/relationships/comments" Target="../comments45.xml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6.vml"/><Relationship Id="rId1" Type="http://schemas.openxmlformats.org/officeDocument/2006/relationships/comments" Target="../comments46.xml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7.vml"/><Relationship Id="rId1" Type="http://schemas.openxmlformats.org/officeDocument/2006/relationships/comments" Target="../comments47.xml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8.vml"/><Relationship Id="rId1" Type="http://schemas.openxmlformats.org/officeDocument/2006/relationships/comments" Target="../comments48.xml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9.vml"/><Relationship Id="rId1" Type="http://schemas.openxmlformats.org/officeDocument/2006/relationships/comments" Target="../comments49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comments" Target="../comments5.xml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0.vml"/><Relationship Id="rId1" Type="http://schemas.openxmlformats.org/officeDocument/2006/relationships/comments" Target="../comments50.xml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1.vml"/><Relationship Id="rId1" Type="http://schemas.openxmlformats.org/officeDocument/2006/relationships/comments" Target="../comments51.xml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2.vml"/><Relationship Id="rId1" Type="http://schemas.openxmlformats.org/officeDocument/2006/relationships/comments" Target="../comments52.xml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3.vml"/><Relationship Id="rId1" Type="http://schemas.openxmlformats.org/officeDocument/2006/relationships/comments" Target="../comments53.xml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4.vml"/><Relationship Id="rId1" Type="http://schemas.openxmlformats.org/officeDocument/2006/relationships/comments" Target="../comments54.xml"/></Relationships>
</file>

<file path=xl/worksheets/_rels/sheet5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5.vml"/><Relationship Id="rId1" Type="http://schemas.openxmlformats.org/officeDocument/2006/relationships/comments" Target="../comments55.xml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6.vml"/><Relationship Id="rId1" Type="http://schemas.openxmlformats.org/officeDocument/2006/relationships/comments" Target="../comments56.xml"/></Relationships>
</file>

<file path=xl/worksheets/_rels/sheet5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7.vml"/><Relationship Id="rId1" Type="http://schemas.openxmlformats.org/officeDocument/2006/relationships/comments" Target="../comments57.xml"/></Relationships>
</file>

<file path=xl/worksheets/_rels/sheet5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8.vml"/><Relationship Id="rId1" Type="http://schemas.openxmlformats.org/officeDocument/2006/relationships/comments" Target="../comments58.xml"/></Relationships>
</file>

<file path=xl/worksheets/_rels/sheet5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9.vml"/><Relationship Id="rId1" Type="http://schemas.openxmlformats.org/officeDocument/2006/relationships/comments" Target="../comments59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comments" Target="../comments6.xml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0.vml"/><Relationship Id="rId1" Type="http://schemas.openxmlformats.org/officeDocument/2006/relationships/comments" Target="../comments60.xml"/></Relationships>
</file>

<file path=xl/worksheets/_rels/sheet6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1.vml"/><Relationship Id="rId1" Type="http://schemas.openxmlformats.org/officeDocument/2006/relationships/comments" Target="../comments61.xml"/></Relationships>
</file>

<file path=xl/worksheets/_rels/sheet6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2.vml"/><Relationship Id="rId1" Type="http://schemas.openxmlformats.org/officeDocument/2006/relationships/comments" Target="../comments62.xml"/></Relationships>
</file>

<file path=xl/worksheets/_rels/sheet6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3.vml"/><Relationship Id="rId1" Type="http://schemas.openxmlformats.org/officeDocument/2006/relationships/comments" Target="../comments63.xml"/></Relationships>
</file>

<file path=xl/worksheets/_rels/sheet6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4.vml"/><Relationship Id="rId1" Type="http://schemas.openxmlformats.org/officeDocument/2006/relationships/comments" Target="../comments64.xml"/></Relationships>
</file>

<file path=xl/worksheets/_rels/sheet6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5.vml"/><Relationship Id="rId1" Type="http://schemas.openxmlformats.org/officeDocument/2006/relationships/comments" Target="../comments65.xml"/></Relationships>
</file>

<file path=xl/worksheets/_rels/sheet6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6.vml"/><Relationship Id="rId1" Type="http://schemas.openxmlformats.org/officeDocument/2006/relationships/comments" Target="../comments66.xml"/></Relationships>
</file>

<file path=xl/worksheets/_rels/sheet6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7.vml"/><Relationship Id="rId1" Type="http://schemas.openxmlformats.org/officeDocument/2006/relationships/comments" Target="../comments67.xml"/></Relationships>
</file>

<file path=xl/worksheets/_rels/sheet6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8.vml"/><Relationship Id="rId1" Type="http://schemas.openxmlformats.org/officeDocument/2006/relationships/comments" Target="../comments68.xml"/></Relationships>
</file>

<file path=xl/worksheets/_rels/sheet6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9.vml"/><Relationship Id="rId1" Type="http://schemas.openxmlformats.org/officeDocument/2006/relationships/comments" Target="../comments69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comments" Target="../comments7.xml"/></Relationships>
</file>

<file path=xl/worksheets/_rels/sheet7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0.vml"/><Relationship Id="rId1" Type="http://schemas.openxmlformats.org/officeDocument/2006/relationships/comments" Target="../comments70.xml"/></Relationships>
</file>

<file path=xl/worksheets/_rels/sheet7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1.vml"/><Relationship Id="rId1" Type="http://schemas.openxmlformats.org/officeDocument/2006/relationships/comments" Target="../comments71.xml"/></Relationships>
</file>

<file path=xl/worksheets/_rels/sheet7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2.vml"/><Relationship Id="rId1" Type="http://schemas.openxmlformats.org/officeDocument/2006/relationships/comments" Target="../comments72.xml"/></Relationships>
</file>

<file path=xl/worksheets/_rels/sheet7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3.vml"/><Relationship Id="rId1" Type="http://schemas.openxmlformats.org/officeDocument/2006/relationships/comments" Target="../comments73.xml"/></Relationships>
</file>

<file path=xl/worksheets/_rels/sheet7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4.vml"/><Relationship Id="rId1" Type="http://schemas.openxmlformats.org/officeDocument/2006/relationships/comments" Target="../comments74.xml"/></Relationships>
</file>

<file path=xl/worksheets/_rels/sheet7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5.vml"/><Relationship Id="rId1" Type="http://schemas.openxmlformats.org/officeDocument/2006/relationships/comments" Target="../comments75.xml"/></Relationships>
</file>

<file path=xl/worksheets/_rels/sheet7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6.vml"/><Relationship Id="rId1" Type="http://schemas.openxmlformats.org/officeDocument/2006/relationships/comments" Target="../comments76.xml"/></Relationships>
</file>

<file path=xl/worksheets/_rels/sheet7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7.vml"/><Relationship Id="rId1" Type="http://schemas.openxmlformats.org/officeDocument/2006/relationships/comments" Target="../comments77.xml"/></Relationships>
</file>

<file path=xl/worksheets/_rels/sheet7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8.vml"/><Relationship Id="rId1" Type="http://schemas.openxmlformats.org/officeDocument/2006/relationships/comments" Target="../comments78.xml"/></Relationships>
</file>

<file path=xl/worksheets/_rels/sheet7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9.vml"/><Relationship Id="rId1" Type="http://schemas.openxmlformats.org/officeDocument/2006/relationships/comments" Target="../comments79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comments" Target="../comments8.xml"/></Relationships>
</file>

<file path=xl/worksheets/_rels/sheet8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0.vml"/><Relationship Id="rId1" Type="http://schemas.openxmlformats.org/officeDocument/2006/relationships/comments" Target="../comments80.xml"/></Relationships>
</file>

<file path=xl/worksheets/_rels/sheet8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1.vml"/><Relationship Id="rId1" Type="http://schemas.openxmlformats.org/officeDocument/2006/relationships/comments" Target="../comments81.xml"/></Relationships>
</file>

<file path=xl/worksheets/_rels/sheet8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2.vml"/><Relationship Id="rId1" Type="http://schemas.openxmlformats.org/officeDocument/2006/relationships/comments" Target="../comments82.xml"/></Relationships>
</file>

<file path=xl/worksheets/_rels/sheet8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3.vml"/><Relationship Id="rId1" Type="http://schemas.openxmlformats.org/officeDocument/2006/relationships/comments" Target="../comments83.xml"/></Relationships>
</file>

<file path=xl/worksheets/_rels/sheet8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4.vml"/><Relationship Id="rId1" Type="http://schemas.openxmlformats.org/officeDocument/2006/relationships/comments" Target="../comments84.xml"/></Relationships>
</file>

<file path=xl/worksheets/_rels/sheet8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5.vml"/><Relationship Id="rId1" Type="http://schemas.openxmlformats.org/officeDocument/2006/relationships/comments" Target="../comments85.xml"/></Relationships>
</file>

<file path=xl/worksheets/_rels/sheet8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6.vml"/><Relationship Id="rId1" Type="http://schemas.openxmlformats.org/officeDocument/2006/relationships/comments" Target="../comments86.xml"/></Relationships>
</file>

<file path=xl/worksheets/_rels/sheet8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7.vml"/><Relationship Id="rId1" Type="http://schemas.openxmlformats.org/officeDocument/2006/relationships/comments" Target="../comments87.xml"/></Relationships>
</file>

<file path=xl/worksheets/_rels/sheet8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8.vml"/><Relationship Id="rId1" Type="http://schemas.openxmlformats.org/officeDocument/2006/relationships/comments" Target="../comments88.xml"/></Relationships>
</file>

<file path=xl/worksheets/_rels/sheet8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9.vml"/><Relationship Id="rId1" Type="http://schemas.openxmlformats.org/officeDocument/2006/relationships/comments" Target="../comments89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comments" Target="../comments9.xml"/></Relationships>
</file>

<file path=xl/worksheets/_rels/sheet9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0.vml"/><Relationship Id="rId1" Type="http://schemas.openxmlformats.org/officeDocument/2006/relationships/comments" Target="../comments90.xml"/></Relationships>
</file>

<file path=xl/worksheets/_rels/sheet9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1.vml"/><Relationship Id="rId1" Type="http://schemas.openxmlformats.org/officeDocument/2006/relationships/comments" Target="../comments91.xml"/></Relationships>
</file>

<file path=xl/worksheets/_rels/sheet9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2.vml"/><Relationship Id="rId1" Type="http://schemas.openxmlformats.org/officeDocument/2006/relationships/comments" Target="../comments92.xml"/></Relationships>
</file>

<file path=xl/worksheets/_rels/sheet9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3.vml"/><Relationship Id="rId1" Type="http://schemas.openxmlformats.org/officeDocument/2006/relationships/comments" Target="../comments93.xml"/></Relationships>
</file>

<file path=xl/worksheets/_rels/sheet9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4.vml"/><Relationship Id="rId1" Type="http://schemas.openxmlformats.org/officeDocument/2006/relationships/comments" Target="../comments94.xml"/></Relationships>
</file>

<file path=xl/worksheets/_rels/sheet9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5.vml"/><Relationship Id="rId1" Type="http://schemas.openxmlformats.org/officeDocument/2006/relationships/comments" Target="../comments95.xml"/></Relationships>
</file>

<file path=xl/worksheets/_rels/sheet9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6.vml"/><Relationship Id="rId1" Type="http://schemas.openxmlformats.org/officeDocument/2006/relationships/comments" Target="../comments96.xml"/></Relationships>
</file>

<file path=xl/worksheets/_rels/sheet9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7.vml"/><Relationship Id="rId1" Type="http://schemas.openxmlformats.org/officeDocument/2006/relationships/comments" Target="../comments97.xml"/></Relationships>
</file>

<file path=xl/worksheets/_rels/sheet9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8.vml"/><Relationship Id="rId1" Type="http://schemas.openxmlformats.org/officeDocument/2006/relationships/comments" Target="../comments98.xml"/></Relationships>
</file>

<file path=xl/worksheets/_rels/sheet9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9.vml"/><Relationship Id="rId1" Type="http://schemas.openxmlformats.org/officeDocument/2006/relationships/comments" Target="../comments9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53"/>
  <sheetViews>
    <sheetView workbookViewId="0">
      <selection activeCell="B8" sqref="B8:F10"/>
    </sheetView>
  </sheetViews>
  <sheetFormatPr defaultColWidth="9" defaultRowHeight="13.5" outlineLevelCol="6"/>
  <cols>
    <col min="1" max="1" width="14.125" style="128" customWidth="1"/>
    <col min="2" max="2" width="16" style="128" customWidth="1"/>
    <col min="3" max="6" width="9" style="128"/>
    <col min="7" max="7" width="13.125" style="128" customWidth="1"/>
    <col min="8" max="16384" width="9" style="128"/>
  </cols>
  <sheetData>
    <row r="1" ht="16.5" spans="1:7">
      <c r="A1" s="1" t="s">
        <v>0</v>
      </c>
      <c r="B1" s="1"/>
      <c r="C1" s="1"/>
      <c r="D1" s="1"/>
      <c r="E1" s="1"/>
      <c r="F1" s="1"/>
      <c r="G1" s="1"/>
    </row>
    <row r="2" ht="30" spans="1:7">
      <c r="A2" s="2" t="s">
        <v>1</v>
      </c>
      <c r="B2" s="2"/>
      <c r="C2" s="2"/>
      <c r="D2" s="2"/>
      <c r="E2" s="2"/>
      <c r="F2" s="2"/>
      <c r="G2" s="2"/>
    </row>
    <row r="3" ht="28.5" spans="1:7">
      <c r="A3" s="4" t="s">
        <v>2</v>
      </c>
      <c r="B3" s="5" t="s">
        <v>3</v>
      </c>
      <c r="C3" s="5"/>
      <c r="D3" s="5"/>
      <c r="E3" s="5"/>
      <c r="F3" s="5"/>
      <c r="G3" s="6"/>
    </row>
    <row r="4" ht="15" spans="1:7">
      <c r="A4" s="8" t="s">
        <v>4</v>
      </c>
      <c r="B4" s="9" t="s">
        <v>5</v>
      </c>
      <c r="C4" s="10" t="s">
        <v>6</v>
      </c>
      <c r="D4" s="11" t="s">
        <v>7</v>
      </c>
      <c r="E4" s="11"/>
      <c r="F4" s="11"/>
      <c r="G4" s="12"/>
    </row>
    <row r="5" ht="15" spans="1:7">
      <c r="A5" s="14" t="s">
        <v>8</v>
      </c>
      <c r="B5" s="15"/>
      <c r="C5" s="15"/>
      <c r="D5" s="15"/>
      <c r="E5" s="15"/>
      <c r="F5" s="15"/>
      <c r="G5" s="16"/>
    </row>
    <row r="6" ht="15" spans="1:7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5" spans="1:7">
      <c r="A7" s="20" t="s">
        <v>14</v>
      </c>
      <c r="B7" s="20">
        <v>1</v>
      </c>
      <c r="C7" s="18">
        <v>1</v>
      </c>
      <c r="D7" s="19"/>
      <c r="E7" s="18">
        <v>96.35</v>
      </c>
      <c r="F7" s="19"/>
      <c r="G7" s="21">
        <f>B7*C7*E7</f>
        <v>96.35</v>
      </c>
    </row>
    <row r="8" ht="15" spans="1:7">
      <c r="A8" s="20" t="s">
        <v>15</v>
      </c>
      <c r="B8" s="20">
        <v>1</v>
      </c>
      <c r="C8" s="18">
        <v>1</v>
      </c>
      <c r="D8" s="19"/>
      <c r="E8" s="18">
        <v>206.68</v>
      </c>
      <c r="F8" s="19"/>
      <c r="G8" s="21">
        <f>B8*C8*E8</f>
        <v>206.68</v>
      </c>
    </row>
    <row r="9" ht="17.25" spans="1:7">
      <c r="A9" s="22"/>
      <c r="B9" s="20"/>
      <c r="C9" s="18"/>
      <c r="D9" s="19"/>
      <c r="E9" s="18"/>
      <c r="F9" s="19"/>
      <c r="G9" s="20"/>
    </row>
    <row r="10" ht="17.25" spans="1:7">
      <c r="A10" s="20" t="s">
        <v>16</v>
      </c>
      <c r="B10" s="20"/>
      <c r="C10" s="18"/>
      <c r="D10" s="19"/>
      <c r="E10" s="18"/>
      <c r="F10" s="19"/>
      <c r="G10" s="23">
        <f>SUM(G7:G9)</f>
        <v>303.03</v>
      </c>
    </row>
    <row r="11" ht="15" spans="1:7">
      <c r="A11" s="24" t="s">
        <v>17</v>
      </c>
      <c r="B11" s="24"/>
      <c r="C11" s="24"/>
      <c r="D11" s="24"/>
      <c r="E11" s="24"/>
      <c r="F11" s="24"/>
      <c r="G11" s="24"/>
    </row>
    <row r="12" ht="15" spans="1:7">
      <c r="A12" s="25" t="s">
        <v>18</v>
      </c>
      <c r="B12" s="25"/>
      <c r="C12" s="25"/>
      <c r="D12" s="25"/>
      <c r="E12" s="25"/>
      <c r="F12" s="25"/>
      <c r="G12" s="25"/>
    </row>
    <row r="13" ht="15" spans="1:7">
      <c r="A13" s="20" t="s">
        <v>19</v>
      </c>
      <c r="B13" s="20" t="s">
        <v>20</v>
      </c>
      <c r="C13" s="26" t="s">
        <v>21</v>
      </c>
      <c r="D13" s="27"/>
      <c r="E13" s="26" t="s">
        <v>22</v>
      </c>
      <c r="F13" s="27"/>
      <c r="G13" s="20" t="s">
        <v>13</v>
      </c>
    </row>
    <row r="14" ht="17.25" spans="1:7">
      <c r="A14" s="20"/>
      <c r="B14" s="22"/>
      <c r="C14" s="26"/>
      <c r="D14" s="27"/>
      <c r="E14" s="26"/>
      <c r="F14" s="27"/>
      <c r="G14" s="28">
        <f t="shared" ref="G14:G24" si="0">C14*E14</f>
        <v>0</v>
      </c>
    </row>
    <row r="15" ht="17.25" spans="1:7">
      <c r="A15" s="20" t="s">
        <v>16</v>
      </c>
      <c r="B15" s="22"/>
      <c r="C15" s="26"/>
      <c r="D15" s="27"/>
      <c r="E15" s="26"/>
      <c r="F15" s="27"/>
      <c r="G15" s="23">
        <f>SUM(G14:G14)</f>
        <v>0</v>
      </c>
    </row>
    <row r="16" ht="15" spans="1:7">
      <c r="A16" s="14" t="s">
        <v>23</v>
      </c>
      <c r="B16" s="15"/>
      <c r="C16" s="15"/>
      <c r="D16" s="15"/>
      <c r="E16" s="15"/>
      <c r="F16" s="15"/>
      <c r="G16" s="16"/>
    </row>
    <row r="17" ht="15" spans="1:7">
      <c r="A17" s="20" t="s">
        <v>19</v>
      </c>
      <c r="B17" s="20" t="s">
        <v>20</v>
      </c>
      <c r="C17" s="26" t="s">
        <v>21</v>
      </c>
      <c r="D17" s="27"/>
      <c r="E17" s="26" t="s">
        <v>22</v>
      </c>
      <c r="F17" s="27"/>
      <c r="G17" s="20" t="s">
        <v>13</v>
      </c>
    </row>
    <row r="18" ht="15" spans="1:7">
      <c r="A18" s="20" t="s">
        <v>24</v>
      </c>
      <c r="B18" s="20" t="s">
        <v>25</v>
      </c>
      <c r="C18" s="26">
        <v>2</v>
      </c>
      <c r="D18" s="27"/>
      <c r="E18" s="26">
        <v>0.32</v>
      </c>
      <c r="F18" s="27"/>
      <c r="G18" s="28">
        <f t="shared" si="0"/>
        <v>0.64</v>
      </c>
    </row>
    <row r="19" ht="15" spans="1:7">
      <c r="A19" s="20" t="s">
        <v>26</v>
      </c>
      <c r="B19" s="20" t="s">
        <v>25</v>
      </c>
      <c r="C19" s="26">
        <v>2</v>
      </c>
      <c r="D19" s="27"/>
      <c r="E19" s="26">
        <v>0.45</v>
      </c>
      <c r="F19" s="27"/>
      <c r="G19" s="28">
        <f t="shared" si="0"/>
        <v>0.9</v>
      </c>
    </row>
    <row r="20" ht="15" spans="1:7">
      <c r="A20" s="20" t="s">
        <v>27</v>
      </c>
      <c r="B20" s="20" t="s">
        <v>28</v>
      </c>
      <c r="C20" s="26">
        <v>2</v>
      </c>
      <c r="D20" s="27"/>
      <c r="E20" s="26">
        <v>2.3</v>
      </c>
      <c r="F20" s="27"/>
      <c r="G20" s="28">
        <f t="shared" si="0"/>
        <v>4.6</v>
      </c>
    </row>
    <row r="21" ht="15" spans="1:7">
      <c r="A21" s="20" t="s">
        <v>29</v>
      </c>
      <c r="B21" s="20" t="s">
        <v>25</v>
      </c>
      <c r="C21" s="26">
        <v>1</v>
      </c>
      <c r="D21" s="27"/>
      <c r="E21" s="26">
        <v>3.5</v>
      </c>
      <c r="F21" s="27"/>
      <c r="G21" s="28">
        <f t="shared" si="0"/>
        <v>3.5</v>
      </c>
    </row>
    <row r="22" ht="15" spans="1:7">
      <c r="A22" s="20" t="s">
        <v>30</v>
      </c>
      <c r="B22" s="20" t="s">
        <v>31</v>
      </c>
      <c r="C22" s="26">
        <v>0.5</v>
      </c>
      <c r="D22" s="27"/>
      <c r="E22" s="26">
        <v>5.7</v>
      </c>
      <c r="F22" s="27"/>
      <c r="G22" s="28">
        <f t="shared" si="0"/>
        <v>2.85</v>
      </c>
    </row>
    <row r="23" ht="15" spans="1:7">
      <c r="A23" s="20" t="s">
        <v>32</v>
      </c>
      <c r="B23" s="20" t="s">
        <v>33</v>
      </c>
      <c r="C23" s="26">
        <v>1</v>
      </c>
      <c r="D23" s="27"/>
      <c r="E23" s="26">
        <v>0.38</v>
      </c>
      <c r="F23" s="27"/>
      <c r="G23" s="28">
        <f t="shared" si="0"/>
        <v>0.38</v>
      </c>
    </row>
    <row r="24" ht="17.25" spans="1:7">
      <c r="A24" s="29" t="s">
        <v>16</v>
      </c>
      <c r="B24" s="30"/>
      <c r="C24" s="31"/>
      <c r="D24" s="32"/>
      <c r="E24" s="31"/>
      <c r="F24" s="32"/>
      <c r="G24" s="33">
        <f>SUM(G18:G23)</f>
        <v>12.87</v>
      </c>
    </row>
    <row r="25" ht="15" spans="1:7">
      <c r="A25" s="24" t="s">
        <v>34</v>
      </c>
      <c r="B25" s="24"/>
      <c r="C25" s="24"/>
      <c r="D25" s="24"/>
      <c r="E25" s="24"/>
      <c r="F25" s="24"/>
      <c r="G25" s="24"/>
    </row>
    <row r="26" ht="15" spans="1:7">
      <c r="A26" s="20" t="s">
        <v>35</v>
      </c>
      <c r="B26" s="20" t="s">
        <v>36</v>
      </c>
      <c r="C26" s="26" t="s">
        <v>21</v>
      </c>
      <c r="D26" s="27"/>
      <c r="E26" s="26" t="s">
        <v>37</v>
      </c>
      <c r="F26" s="27"/>
      <c r="G26" s="20" t="s">
        <v>38</v>
      </c>
    </row>
    <row r="27" ht="17.25" spans="1:7">
      <c r="A27" s="20"/>
      <c r="B27" s="22"/>
      <c r="C27" s="26"/>
      <c r="D27" s="27"/>
      <c r="E27" s="26"/>
      <c r="F27" s="27"/>
      <c r="G27" s="23">
        <f t="shared" ref="G27:G32" si="1">C27*E27</f>
        <v>0</v>
      </c>
    </row>
    <row r="28" ht="17.25" spans="1:7">
      <c r="A28" s="20" t="s">
        <v>16</v>
      </c>
      <c r="B28" s="22"/>
      <c r="C28" s="26"/>
      <c r="D28" s="27"/>
      <c r="E28" s="26"/>
      <c r="F28" s="27"/>
      <c r="G28" s="23">
        <f>SUM(G27:G27)</f>
        <v>0</v>
      </c>
    </row>
    <row r="29" ht="15" spans="1:7">
      <c r="A29" s="14" t="s">
        <v>39</v>
      </c>
      <c r="B29" s="15"/>
      <c r="C29" s="15"/>
      <c r="D29" s="15"/>
      <c r="E29" s="15"/>
      <c r="F29" s="15"/>
      <c r="G29" s="16"/>
    </row>
    <row r="30" ht="15" spans="1:7">
      <c r="A30" s="20" t="s">
        <v>35</v>
      </c>
      <c r="B30" s="20" t="s">
        <v>36</v>
      </c>
      <c r="C30" s="26" t="s">
        <v>40</v>
      </c>
      <c r="D30" s="27"/>
      <c r="E30" s="26" t="s">
        <v>22</v>
      </c>
      <c r="F30" s="27"/>
      <c r="G30" s="20" t="s">
        <v>13</v>
      </c>
    </row>
    <row r="31" ht="15" spans="1:7">
      <c r="A31" s="20" t="s">
        <v>41</v>
      </c>
      <c r="B31" s="20" t="s">
        <v>42</v>
      </c>
      <c r="C31" s="26">
        <v>1</v>
      </c>
      <c r="D31" s="27"/>
      <c r="E31" s="26">
        <v>1.74</v>
      </c>
      <c r="F31" s="27"/>
      <c r="G31" s="21">
        <f t="shared" si="1"/>
        <v>1.74</v>
      </c>
    </row>
    <row r="32" ht="15" spans="1:7">
      <c r="A32" s="20" t="s">
        <v>43</v>
      </c>
      <c r="B32" s="20" t="s">
        <v>44</v>
      </c>
      <c r="C32" s="26">
        <v>2</v>
      </c>
      <c r="D32" s="27"/>
      <c r="E32" s="26">
        <v>0.75</v>
      </c>
      <c r="F32" s="27"/>
      <c r="G32" s="21">
        <f t="shared" si="1"/>
        <v>1.5</v>
      </c>
    </row>
    <row r="33" ht="17.25" spans="1:7">
      <c r="A33" s="20" t="s">
        <v>16</v>
      </c>
      <c r="B33" s="34"/>
      <c r="C33" s="26"/>
      <c r="D33" s="27"/>
      <c r="E33" s="26"/>
      <c r="F33" s="27"/>
      <c r="G33" s="23">
        <f>SUM(G31:G32)</f>
        <v>3.24</v>
      </c>
    </row>
    <row r="34" ht="15" spans="1:7">
      <c r="A34" s="14" t="s">
        <v>45</v>
      </c>
      <c r="B34" s="15"/>
      <c r="C34" s="15"/>
      <c r="D34" s="15"/>
      <c r="E34" s="15"/>
      <c r="F34" s="15"/>
      <c r="G34" s="16"/>
    </row>
    <row r="35" ht="15" spans="1:7">
      <c r="A35" s="35" t="s">
        <v>46</v>
      </c>
      <c r="B35" s="36"/>
      <c r="C35" s="36"/>
      <c r="D35" s="36"/>
      <c r="E35" s="15"/>
      <c r="F35" s="15"/>
      <c r="G35" s="16"/>
    </row>
    <row r="36" ht="15" spans="1:7">
      <c r="A36" s="37" t="s">
        <v>47</v>
      </c>
      <c r="B36" s="37" t="s">
        <v>48</v>
      </c>
      <c r="C36" s="37" t="s">
        <v>49</v>
      </c>
      <c r="D36" s="38"/>
      <c r="E36" s="39" t="s">
        <v>50</v>
      </c>
      <c r="F36" s="27"/>
      <c r="G36" s="20" t="s">
        <v>13</v>
      </c>
    </row>
    <row r="37" ht="15" spans="1:7">
      <c r="A37" s="20" t="s">
        <v>51</v>
      </c>
      <c r="B37" s="20">
        <v>180000</v>
      </c>
      <c r="C37" s="52">
        <v>5</v>
      </c>
      <c r="D37" s="38"/>
      <c r="E37" s="40">
        <v>1</v>
      </c>
      <c r="F37" s="41"/>
      <c r="G37" s="21">
        <f t="shared" ref="G37:G39" si="2">IFERROR(B37/C37/12/22/8*E37,0)</f>
        <v>17.0454545454545</v>
      </c>
    </row>
    <row r="38" ht="15" spans="1:7">
      <c r="A38" s="26" t="s">
        <v>52</v>
      </c>
      <c r="B38" s="20">
        <v>4000</v>
      </c>
      <c r="C38" s="26">
        <v>5</v>
      </c>
      <c r="D38" s="27"/>
      <c r="E38" s="39">
        <v>1</v>
      </c>
      <c r="F38" s="27"/>
      <c r="G38" s="21">
        <f t="shared" si="2"/>
        <v>0.378787878787879</v>
      </c>
    </row>
    <row r="39" ht="15" spans="1:7">
      <c r="A39" s="26" t="s">
        <v>53</v>
      </c>
      <c r="B39" s="20">
        <v>3550</v>
      </c>
      <c r="C39" s="26">
        <v>5</v>
      </c>
      <c r="D39" s="27"/>
      <c r="E39" s="39">
        <v>1</v>
      </c>
      <c r="F39" s="27"/>
      <c r="G39" s="21">
        <f t="shared" si="2"/>
        <v>0.336174242424242</v>
      </c>
    </row>
    <row r="40" ht="17.25" spans="1:7">
      <c r="A40" s="26" t="s">
        <v>16</v>
      </c>
      <c r="B40" s="34"/>
      <c r="C40" s="26"/>
      <c r="D40" s="27"/>
      <c r="E40" s="39"/>
      <c r="F40" s="27"/>
      <c r="G40" s="23">
        <f>SUM(G37:G39)</f>
        <v>17.7604166666667</v>
      </c>
    </row>
    <row r="41" ht="15" spans="1:7">
      <c r="A41" s="42" t="s">
        <v>54</v>
      </c>
      <c r="B41" s="43"/>
      <c r="C41" s="43"/>
      <c r="D41" s="43"/>
      <c r="E41" s="43"/>
      <c r="F41" s="43"/>
      <c r="G41" s="44"/>
    </row>
    <row r="42" ht="30" spans="1:7">
      <c r="A42" s="17" t="s">
        <v>35</v>
      </c>
      <c r="B42" s="17" t="s">
        <v>48</v>
      </c>
      <c r="C42" s="18" t="s">
        <v>55</v>
      </c>
      <c r="D42" s="17" t="s">
        <v>56</v>
      </c>
      <c r="E42" s="17" t="s">
        <v>49</v>
      </c>
      <c r="F42" s="17" t="s">
        <v>50</v>
      </c>
      <c r="G42" s="17" t="s">
        <v>13</v>
      </c>
    </row>
    <row r="43" ht="15" spans="1:7">
      <c r="A43" s="20" t="s">
        <v>57</v>
      </c>
      <c r="B43" s="45">
        <v>222587884.15</v>
      </c>
      <c r="C43" s="20">
        <v>35669.45</v>
      </c>
      <c r="D43" s="20">
        <v>282</v>
      </c>
      <c r="E43" s="20">
        <v>50</v>
      </c>
      <c r="F43" s="20">
        <v>1</v>
      </c>
      <c r="G43" s="21">
        <f>IFERROR(B43/C43/E43/12/22/8*D43*F43,0)</f>
        <v>16.6644236732408</v>
      </c>
    </row>
    <row r="44" ht="15" spans="1:7">
      <c r="A44" s="20"/>
      <c r="B44" s="20"/>
      <c r="C44" s="20"/>
      <c r="D44" s="20"/>
      <c r="E44" s="20"/>
      <c r="F44" s="20"/>
      <c r="G44" s="21">
        <f>IFERROR(B44/C44/E44/12/22/8*D44*F44,0)</f>
        <v>0</v>
      </c>
    </row>
    <row r="45" ht="17.25" spans="1:7">
      <c r="A45" s="20" t="s">
        <v>16</v>
      </c>
      <c r="B45" s="20"/>
      <c r="C45" s="20"/>
      <c r="D45" s="20"/>
      <c r="E45" s="20"/>
      <c r="F45" s="20"/>
      <c r="G45" s="33">
        <f>SUM(G43:G44)</f>
        <v>16.6644236732408</v>
      </c>
    </row>
    <row r="46" ht="15" spans="1:7">
      <c r="A46" s="24" t="s">
        <v>58</v>
      </c>
      <c r="B46" s="24"/>
      <c r="C46" s="24"/>
      <c r="D46" s="24"/>
      <c r="E46" s="24"/>
      <c r="F46" s="24"/>
      <c r="G46" s="24"/>
    </row>
    <row r="47" ht="15" spans="1:7">
      <c r="A47" s="14" t="s">
        <v>59</v>
      </c>
      <c r="B47" s="15"/>
      <c r="C47" s="15"/>
      <c r="D47" s="15"/>
      <c r="E47" s="15"/>
      <c r="F47" s="16"/>
      <c r="G47" s="21">
        <f>(G10+G15+G24+G33+G40+G45)*G48</f>
        <v>63.6416712611833</v>
      </c>
    </row>
    <row r="48" ht="15" spans="1:7">
      <c r="A48" s="14" t="s">
        <v>60</v>
      </c>
      <c r="B48" s="15"/>
      <c r="C48" s="15"/>
      <c r="D48" s="15"/>
      <c r="E48" s="15"/>
      <c r="F48" s="16"/>
      <c r="G48" s="28">
        <v>0.18</v>
      </c>
    </row>
    <row r="49" ht="15" spans="1:7">
      <c r="A49" s="46" t="s">
        <v>61</v>
      </c>
      <c r="B49" s="47"/>
      <c r="C49" s="47"/>
      <c r="D49" s="47"/>
      <c r="E49" s="47"/>
      <c r="F49" s="48"/>
      <c r="G49" s="28">
        <f>G50</f>
        <v>0.16</v>
      </c>
    </row>
    <row r="50" ht="15" spans="1:7">
      <c r="A50" s="14" t="s">
        <v>62</v>
      </c>
      <c r="B50" s="15"/>
      <c r="C50" s="15"/>
      <c r="D50" s="15"/>
      <c r="E50" s="15"/>
      <c r="F50" s="16"/>
      <c r="G50" s="28">
        <v>0.16</v>
      </c>
    </row>
    <row r="51" ht="17.25" spans="1:7">
      <c r="A51" s="49" t="s">
        <v>16</v>
      </c>
      <c r="B51" s="50"/>
      <c r="C51" s="50"/>
      <c r="D51" s="50"/>
      <c r="E51" s="50"/>
      <c r="F51" s="51"/>
      <c r="G51" s="33">
        <f>G47+G49</f>
        <v>63.8016712611833</v>
      </c>
    </row>
    <row r="52" ht="17.25" spans="1:7">
      <c r="A52" s="14" t="s">
        <v>63</v>
      </c>
      <c r="B52" s="15"/>
      <c r="C52" s="15"/>
      <c r="D52" s="15"/>
      <c r="E52" s="15"/>
      <c r="F52" s="16"/>
      <c r="G52" s="23">
        <f>G10+G15+G24+G28+G33+G40+G45+G51</f>
        <v>417.366511601091</v>
      </c>
    </row>
    <row r="53" ht="15" spans="1:7">
      <c r="A53" s="46" t="s">
        <v>64</v>
      </c>
      <c r="B53" s="47"/>
      <c r="C53" s="47"/>
      <c r="D53" s="47"/>
      <c r="E53" s="47"/>
      <c r="F53" s="47"/>
      <c r="G53" s="48"/>
    </row>
  </sheetData>
  <mergeCells count="76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C10:D10"/>
    <mergeCell ref="E10:F10"/>
    <mergeCell ref="A11:G11"/>
    <mergeCell ref="A12:G12"/>
    <mergeCell ref="C13:D13"/>
    <mergeCell ref="E13:F13"/>
    <mergeCell ref="C14:D14"/>
    <mergeCell ref="E14:F14"/>
    <mergeCell ref="C15:D15"/>
    <mergeCell ref="E15:F15"/>
    <mergeCell ref="A16:G16"/>
    <mergeCell ref="C17:D17"/>
    <mergeCell ref="E17:F17"/>
    <mergeCell ref="C18:D18"/>
    <mergeCell ref="E18:F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A25:G25"/>
    <mergeCell ref="C26:D26"/>
    <mergeCell ref="E26:F26"/>
    <mergeCell ref="C27:D27"/>
    <mergeCell ref="E27:F27"/>
    <mergeCell ref="C28:D28"/>
    <mergeCell ref="E28:F28"/>
    <mergeCell ref="A29:G29"/>
    <mergeCell ref="C30:D30"/>
    <mergeCell ref="E30:F30"/>
    <mergeCell ref="C31:D31"/>
    <mergeCell ref="E31:F31"/>
    <mergeCell ref="C32:D32"/>
    <mergeCell ref="E32:F32"/>
    <mergeCell ref="C33:D33"/>
    <mergeCell ref="E33:F33"/>
    <mergeCell ref="A34:G34"/>
    <mergeCell ref="A35:G35"/>
    <mergeCell ref="C36:D36"/>
    <mergeCell ref="E36:F36"/>
    <mergeCell ref="C37:D37"/>
    <mergeCell ref="E37:F37"/>
    <mergeCell ref="C38:D38"/>
    <mergeCell ref="E38:F38"/>
    <mergeCell ref="C39:D39"/>
    <mergeCell ref="E39:F39"/>
    <mergeCell ref="C40:D40"/>
    <mergeCell ref="E40:F40"/>
    <mergeCell ref="A41:G41"/>
    <mergeCell ref="A46:G46"/>
    <mergeCell ref="A47:F47"/>
    <mergeCell ref="A48:F48"/>
    <mergeCell ref="A49:F49"/>
    <mergeCell ref="A50:F50"/>
    <mergeCell ref="A51:F51"/>
    <mergeCell ref="A52:F52"/>
    <mergeCell ref="A53:G53"/>
  </mergeCells>
  <pageMargins left="0.75" right="0.75" top="0.550694444444444" bottom="0.550694444444444" header="0.5" footer="0.5"/>
  <pageSetup paperSize="9" scale="87" orientation="portrait"/>
  <headerFooter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67"/>
  <sheetViews>
    <sheetView topLeftCell="A31" workbookViewId="0">
      <selection activeCell="A51" sqref="$A51:$XFD51"/>
    </sheetView>
  </sheetViews>
  <sheetFormatPr defaultColWidth="8.75" defaultRowHeight="16.5"/>
  <cols>
    <col min="1" max="1" width="13.3666666666667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90</v>
      </c>
      <c r="C4" s="10" t="s">
        <v>6</v>
      </c>
      <c r="D4" s="11" t="s">
        <v>91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1</v>
      </c>
      <c r="C7" s="18">
        <v>1</v>
      </c>
      <c r="D7" s="19"/>
      <c r="E7" s="18">
        <v>96.35</v>
      </c>
      <c r="F7" s="19"/>
      <c r="G7" s="21">
        <f>B7*C7*E7</f>
        <v>96.35</v>
      </c>
    </row>
    <row r="8" ht="16.15" customHeight="1" spans="1:12">
      <c r="A8" s="20" t="s">
        <v>15</v>
      </c>
      <c r="B8" s="20">
        <v>1</v>
      </c>
      <c r="C8" s="18">
        <v>1</v>
      </c>
      <c r="D8" s="19"/>
      <c r="E8" s="18">
        <v>206.68</v>
      </c>
      <c r="F8" s="19"/>
      <c r="G8" s="21">
        <f>B8*C8*E8</f>
        <v>206.68</v>
      </c>
    </row>
    <row r="9" ht="16.15" customHeight="1" spans="1:12">
      <c r="A9" s="22"/>
      <c r="B9" s="20"/>
      <c r="C9" s="18"/>
      <c r="D9" s="19"/>
      <c r="E9" s="18"/>
      <c r="F9" s="19"/>
      <c r="G9" s="20"/>
    </row>
    <row r="10" ht="16.15" customHeight="1" spans="1:12">
      <c r="A10" s="20" t="s">
        <v>16</v>
      </c>
      <c r="B10" s="20"/>
      <c r="C10" s="18"/>
      <c r="D10" s="19"/>
      <c r="E10" s="18"/>
      <c r="F10" s="19"/>
      <c r="G10" s="23">
        <f>SUM(G7:G9)</f>
        <v>303.03</v>
      </c>
    </row>
    <row r="11" ht="16.15" customHeight="1" spans="1:12">
      <c r="A11" s="24" t="s">
        <v>17</v>
      </c>
      <c r="B11" s="24"/>
      <c r="C11" s="24"/>
      <c r="D11" s="24"/>
      <c r="E11" s="24"/>
      <c r="F11" s="24"/>
      <c r="G11" s="24"/>
    </row>
    <row r="12" ht="16.15" customHeight="1" spans="1:12">
      <c r="A12" s="25" t="s">
        <v>18</v>
      </c>
      <c r="B12" s="25"/>
      <c r="C12" s="25"/>
      <c r="D12" s="25"/>
      <c r="E12" s="25"/>
      <c r="F12" s="25"/>
      <c r="G12" s="25"/>
    </row>
    <row r="13" ht="16.15" customHeight="1" spans="1:12">
      <c r="A13" s="20" t="s">
        <v>19</v>
      </c>
      <c r="B13" s="20" t="s">
        <v>20</v>
      </c>
      <c r="C13" s="26" t="s">
        <v>21</v>
      </c>
      <c r="D13" s="27"/>
      <c r="E13" s="26" t="s">
        <v>22</v>
      </c>
      <c r="F13" s="27"/>
      <c r="G13" s="20" t="s">
        <v>13</v>
      </c>
    </row>
    <row r="14" ht="17.25" spans="1:12">
      <c r="A14" s="20"/>
      <c r="B14" s="22"/>
      <c r="C14" s="26"/>
      <c r="D14" s="27"/>
      <c r="E14" s="26"/>
      <c r="F14" s="27"/>
      <c r="G14" s="21">
        <f>C14*E14</f>
        <v>0</v>
      </c>
    </row>
    <row r="15" ht="17.25" spans="1:12">
      <c r="A15" s="20" t="s">
        <v>16</v>
      </c>
      <c r="B15" s="22"/>
      <c r="C15" s="26"/>
      <c r="D15" s="27"/>
      <c r="E15" s="26"/>
      <c r="F15" s="27"/>
      <c r="G15" s="23">
        <f>SUM(G14:G14)</f>
        <v>0</v>
      </c>
    </row>
    <row r="16" spans="1:12">
      <c r="A16" s="14" t="s">
        <v>23</v>
      </c>
      <c r="B16" s="15"/>
      <c r="C16" s="15"/>
      <c r="D16" s="15"/>
      <c r="E16" s="15"/>
      <c r="F16" s="15"/>
      <c r="G16" s="16"/>
    </row>
    <row r="17" spans="1:7">
      <c r="A17" s="20" t="s">
        <v>19</v>
      </c>
      <c r="B17" s="20" t="s">
        <v>20</v>
      </c>
      <c r="C17" s="26" t="s">
        <v>21</v>
      </c>
      <c r="D17" s="27"/>
      <c r="E17" s="26" t="s">
        <v>22</v>
      </c>
      <c r="F17" s="27"/>
      <c r="G17" s="20" t="s">
        <v>13</v>
      </c>
    </row>
    <row r="18" spans="1:7">
      <c r="A18" s="20" t="s">
        <v>24</v>
      </c>
      <c r="B18" s="20" t="s">
        <v>25</v>
      </c>
      <c r="C18" s="26">
        <v>2</v>
      </c>
      <c r="D18" s="27"/>
      <c r="E18" s="26">
        <v>0.32</v>
      </c>
      <c r="F18" s="27"/>
      <c r="G18" s="28">
        <f t="shared" ref="G18:G31" si="0">C18*E18</f>
        <v>0.64</v>
      </c>
    </row>
    <row r="19" spans="1:7">
      <c r="A19" s="20" t="s">
        <v>26</v>
      </c>
      <c r="B19" s="20" t="s">
        <v>25</v>
      </c>
      <c r="C19" s="26">
        <v>2</v>
      </c>
      <c r="D19" s="27"/>
      <c r="E19" s="26">
        <v>0.45</v>
      </c>
      <c r="F19" s="27"/>
      <c r="G19" s="28">
        <f t="shared" si="0"/>
        <v>0.9</v>
      </c>
    </row>
    <row r="20" ht="29.25" spans="1:7">
      <c r="A20" s="20" t="s">
        <v>27</v>
      </c>
      <c r="B20" s="20" t="s">
        <v>28</v>
      </c>
      <c r="C20" s="26">
        <v>2</v>
      </c>
      <c r="D20" s="27"/>
      <c r="E20" s="26">
        <v>2.3</v>
      </c>
      <c r="F20" s="27"/>
      <c r="G20" s="28">
        <f t="shared" si="0"/>
        <v>4.6</v>
      </c>
    </row>
    <row r="21" spans="1:7">
      <c r="A21" s="20" t="s">
        <v>29</v>
      </c>
      <c r="B21" s="20" t="s">
        <v>25</v>
      </c>
      <c r="C21" s="26">
        <v>1</v>
      </c>
      <c r="D21" s="27"/>
      <c r="E21" s="26">
        <v>3.5</v>
      </c>
      <c r="F21" s="27"/>
      <c r="G21" s="28">
        <f t="shared" si="0"/>
        <v>3.5</v>
      </c>
    </row>
    <row r="22" spans="1:7">
      <c r="A22" s="20" t="s">
        <v>30</v>
      </c>
      <c r="B22" s="20" t="s">
        <v>31</v>
      </c>
      <c r="C22" s="26">
        <v>0.5</v>
      </c>
      <c r="D22" s="27"/>
      <c r="E22" s="26">
        <v>5.7</v>
      </c>
      <c r="F22" s="27"/>
      <c r="G22" s="28">
        <f t="shared" si="0"/>
        <v>2.85</v>
      </c>
    </row>
    <row r="23" spans="1:7">
      <c r="A23" s="20" t="s">
        <v>32</v>
      </c>
      <c r="B23" s="20" t="s">
        <v>33</v>
      </c>
      <c r="C23" s="26">
        <v>1</v>
      </c>
      <c r="D23" s="27"/>
      <c r="E23" s="26">
        <v>0.38</v>
      </c>
      <c r="F23" s="27"/>
      <c r="G23" s="28">
        <f t="shared" si="0"/>
        <v>0.38</v>
      </c>
    </row>
    <row r="24" spans="1:7">
      <c r="A24" s="20" t="s">
        <v>83</v>
      </c>
      <c r="B24" s="20" t="s">
        <v>84</v>
      </c>
      <c r="C24" s="26">
        <v>2</v>
      </c>
      <c r="D24" s="27"/>
      <c r="E24" s="26">
        <v>7.6</v>
      </c>
      <c r="F24" s="27"/>
      <c r="G24" s="28">
        <f t="shared" si="0"/>
        <v>15.2</v>
      </c>
    </row>
    <row r="25" spans="1:7">
      <c r="A25" s="29" t="s">
        <v>85</v>
      </c>
      <c r="B25" s="29" t="s">
        <v>25</v>
      </c>
      <c r="C25" s="26">
        <v>1</v>
      </c>
      <c r="D25" s="27"/>
      <c r="E25" s="31">
        <v>280</v>
      </c>
      <c r="F25" s="32"/>
      <c r="G25" s="28">
        <f t="shared" si="0"/>
        <v>280</v>
      </c>
    </row>
    <row r="26" spans="1:7">
      <c r="A26" s="29" t="s">
        <v>80</v>
      </c>
      <c r="B26" s="29" t="s">
        <v>33</v>
      </c>
      <c r="C26" s="26">
        <v>5</v>
      </c>
      <c r="D26" s="27"/>
      <c r="E26" s="31">
        <v>0.7</v>
      </c>
      <c r="F26" s="32"/>
      <c r="G26" s="28">
        <f t="shared" si="0"/>
        <v>3.5</v>
      </c>
    </row>
    <row r="27" ht="17.25" spans="1:7">
      <c r="A27" s="29" t="s">
        <v>16</v>
      </c>
      <c r="B27" s="30"/>
      <c r="C27" s="31"/>
      <c r="D27" s="32"/>
      <c r="E27" s="31"/>
      <c r="F27" s="32"/>
      <c r="G27" s="33">
        <f>SUM(G18:G26)</f>
        <v>311.57</v>
      </c>
    </row>
    <row r="28" spans="1:7">
      <c r="A28" s="24" t="s">
        <v>34</v>
      </c>
      <c r="B28" s="24"/>
      <c r="C28" s="24"/>
      <c r="D28" s="24"/>
      <c r="E28" s="24"/>
      <c r="F28" s="24"/>
      <c r="G28" s="24"/>
    </row>
    <row r="29" spans="1:7">
      <c r="A29" s="20" t="s">
        <v>35</v>
      </c>
      <c r="B29" s="20" t="s">
        <v>36</v>
      </c>
      <c r="C29" s="26" t="s">
        <v>21</v>
      </c>
      <c r="D29" s="27"/>
      <c r="E29" s="26" t="s">
        <v>37</v>
      </c>
      <c r="F29" s="27"/>
      <c r="G29" s="20" t="s">
        <v>38</v>
      </c>
    </row>
    <row r="30" ht="17.25" spans="1:7">
      <c r="A30" s="20"/>
      <c r="B30" s="22"/>
      <c r="C30" s="26"/>
      <c r="D30" s="27"/>
      <c r="E30" s="26"/>
      <c r="F30" s="27"/>
      <c r="G30" s="21"/>
    </row>
    <row r="31" ht="17.25" spans="1:7">
      <c r="A31" s="20" t="s">
        <v>16</v>
      </c>
      <c r="B31" s="22"/>
      <c r="C31" s="26"/>
      <c r="D31" s="27"/>
      <c r="E31" s="26"/>
      <c r="F31" s="27"/>
      <c r="G31" s="21">
        <f>SUM(G30:G30)</f>
        <v>0</v>
      </c>
    </row>
    <row r="32" ht="15" spans="1:7">
      <c r="A32" s="14" t="s">
        <v>39</v>
      </c>
      <c r="B32" s="15"/>
      <c r="C32" s="15"/>
      <c r="D32" s="15"/>
      <c r="E32" s="15"/>
      <c r="F32" s="15"/>
      <c r="G32" s="16"/>
    </row>
    <row r="33" spans="1:7">
      <c r="A33" s="20" t="s">
        <v>35</v>
      </c>
      <c r="B33" s="20" t="s">
        <v>36</v>
      </c>
      <c r="C33" s="26" t="s">
        <v>40</v>
      </c>
      <c r="D33" s="27"/>
      <c r="E33" s="26" t="s">
        <v>22</v>
      </c>
      <c r="F33" s="27"/>
      <c r="G33" s="20" t="s">
        <v>13</v>
      </c>
    </row>
    <row r="34" spans="1:7">
      <c r="A34" s="20" t="s">
        <v>41</v>
      </c>
      <c r="B34" s="20" t="s">
        <v>42</v>
      </c>
      <c r="C34" s="26">
        <v>1</v>
      </c>
      <c r="D34" s="27"/>
      <c r="E34" s="26">
        <v>1.74</v>
      </c>
      <c r="F34" s="27"/>
      <c r="G34" s="21">
        <f>C34*E34</f>
        <v>1.74</v>
      </c>
    </row>
    <row r="35" spans="1:7">
      <c r="A35" s="20" t="s">
        <v>43</v>
      </c>
      <c r="B35" s="20" t="s">
        <v>44</v>
      </c>
      <c r="C35" s="26">
        <v>3</v>
      </c>
      <c r="D35" s="27"/>
      <c r="E35" s="26">
        <v>0.75</v>
      </c>
      <c r="F35" s="27"/>
      <c r="G35" s="21">
        <f>C35*E35</f>
        <v>2.25</v>
      </c>
    </row>
    <row r="36" ht="17.25" spans="1:7">
      <c r="A36" s="20" t="s">
        <v>16</v>
      </c>
      <c r="B36" s="34"/>
      <c r="C36" s="26"/>
      <c r="D36" s="27"/>
      <c r="E36" s="26"/>
      <c r="F36" s="27"/>
      <c r="G36" s="23">
        <f>SUM(G34:G35)</f>
        <v>3.99</v>
      </c>
    </row>
    <row r="37" spans="1:7">
      <c r="A37" s="14" t="s">
        <v>45</v>
      </c>
      <c r="B37" s="15"/>
      <c r="C37" s="15"/>
      <c r="D37" s="15"/>
      <c r="E37" s="15"/>
      <c r="F37" s="15"/>
      <c r="G37" s="16"/>
    </row>
    <row r="38" spans="1:7">
      <c r="A38" s="35" t="s">
        <v>46</v>
      </c>
      <c r="B38" s="36"/>
      <c r="C38" s="36"/>
      <c r="D38" s="36"/>
      <c r="E38" s="15"/>
      <c r="F38" s="15"/>
      <c r="G38" s="16"/>
    </row>
    <row r="39" spans="1:7">
      <c r="A39" s="37" t="s">
        <v>47</v>
      </c>
      <c r="B39" s="37" t="s">
        <v>48</v>
      </c>
      <c r="C39" s="37" t="s">
        <v>49</v>
      </c>
      <c r="D39" s="38"/>
      <c r="E39" s="39" t="s">
        <v>50</v>
      </c>
      <c r="F39" s="27"/>
      <c r="G39" s="20" t="s">
        <v>13</v>
      </c>
    </row>
    <row r="40" spans="1:7">
      <c r="A40" s="20" t="s">
        <v>51</v>
      </c>
      <c r="B40" s="20">
        <v>180000</v>
      </c>
      <c r="C40" s="52">
        <v>5</v>
      </c>
      <c r="D40" s="38"/>
      <c r="E40" s="18">
        <v>1</v>
      </c>
      <c r="F40" s="19"/>
      <c r="G40" s="21">
        <f t="shared" ref="G40:G46" si="1">IFERROR(B40/C40/12/22/8*E40,0)</f>
        <v>17.0454545454545</v>
      </c>
    </row>
    <row r="41" spans="1:7">
      <c r="A41" s="20" t="s">
        <v>77</v>
      </c>
      <c r="B41" s="20">
        <v>138000</v>
      </c>
      <c r="C41" s="26">
        <v>5</v>
      </c>
      <c r="D41" s="27"/>
      <c r="E41" s="18">
        <v>1</v>
      </c>
      <c r="F41" s="19"/>
      <c r="G41" s="21">
        <f t="shared" si="1"/>
        <v>13.0681818181818</v>
      </c>
    </row>
    <row r="42" spans="1:7">
      <c r="A42" s="26" t="s">
        <v>92</v>
      </c>
      <c r="B42" s="20">
        <v>88500</v>
      </c>
      <c r="C42" s="26">
        <v>5</v>
      </c>
      <c r="D42" s="27"/>
      <c r="E42" s="18">
        <v>1</v>
      </c>
      <c r="F42" s="19"/>
      <c r="G42" s="21">
        <f t="shared" si="1"/>
        <v>8.38068181818182</v>
      </c>
    </row>
    <row r="43" spans="1:7">
      <c r="A43" s="26" t="s">
        <v>86</v>
      </c>
      <c r="B43" s="20">
        <v>1188</v>
      </c>
      <c r="C43" s="26">
        <v>5</v>
      </c>
      <c r="D43" s="27"/>
      <c r="E43" s="18">
        <v>1</v>
      </c>
      <c r="F43" s="19"/>
      <c r="G43" s="21">
        <f t="shared" si="1"/>
        <v>0.1125</v>
      </c>
    </row>
    <row r="44" spans="1:7">
      <c r="A44" s="26" t="s">
        <v>52</v>
      </c>
      <c r="B44" s="20">
        <v>4000</v>
      </c>
      <c r="C44" s="26">
        <v>5</v>
      </c>
      <c r="D44" s="27"/>
      <c r="E44" s="18">
        <v>1</v>
      </c>
      <c r="F44" s="19"/>
      <c r="G44" s="21">
        <f t="shared" si="1"/>
        <v>0.378787878787879</v>
      </c>
    </row>
    <row r="45" spans="1:7">
      <c r="A45" s="26" t="s">
        <v>53</v>
      </c>
      <c r="B45" s="20">
        <v>3550</v>
      </c>
      <c r="C45" s="26">
        <v>5</v>
      </c>
      <c r="D45" s="27"/>
      <c r="E45" s="18">
        <v>1</v>
      </c>
      <c r="F45" s="19"/>
      <c r="G45" s="21">
        <f t="shared" si="1"/>
        <v>0.336174242424242</v>
      </c>
    </row>
    <row r="46" spans="1:7">
      <c r="A46" s="26" t="s">
        <v>87</v>
      </c>
      <c r="B46" s="20">
        <v>5000</v>
      </c>
      <c r="C46" s="26">
        <v>5</v>
      </c>
      <c r="D46" s="27"/>
      <c r="E46" s="18">
        <v>1</v>
      </c>
      <c r="F46" s="19"/>
      <c r="G46" s="21">
        <f t="shared" si="1"/>
        <v>0.473484848484848</v>
      </c>
    </row>
    <row r="47" ht="17.25" spans="1:7">
      <c r="A47" s="26" t="s">
        <v>16</v>
      </c>
      <c r="B47" s="34"/>
      <c r="C47" s="26"/>
      <c r="D47" s="27"/>
      <c r="E47" s="39"/>
      <c r="F47" s="27"/>
      <c r="G47" s="23">
        <f>SUM(G40:G46)</f>
        <v>39.7952651515152</v>
      </c>
    </row>
    <row r="48" spans="1:7">
      <c r="A48" s="42" t="s">
        <v>54</v>
      </c>
      <c r="B48" s="43"/>
      <c r="C48" s="43"/>
      <c r="D48" s="43"/>
      <c r="E48" s="43"/>
      <c r="F48" s="43"/>
      <c r="G48" s="44"/>
    </row>
    <row r="49" ht="30" spans="1:7">
      <c r="A49" s="17" t="s">
        <v>35</v>
      </c>
      <c r="B49" s="17" t="s">
        <v>48</v>
      </c>
      <c r="C49" s="18" t="s">
        <v>55</v>
      </c>
      <c r="D49" s="17" t="s">
        <v>56</v>
      </c>
      <c r="E49" s="17" t="s">
        <v>49</v>
      </c>
      <c r="F49" s="17" t="s">
        <v>50</v>
      </c>
      <c r="G49" s="17" t="s">
        <v>13</v>
      </c>
    </row>
    <row r="50" ht="15" spans="1:7">
      <c r="A50" s="20" t="s">
        <v>88</v>
      </c>
      <c r="B50" s="45">
        <v>46244103.63</v>
      </c>
      <c r="C50" s="20">
        <v>13777</v>
      </c>
      <c r="D50" s="20">
        <v>580</v>
      </c>
      <c r="E50" s="20">
        <v>50</v>
      </c>
      <c r="F50" s="20">
        <v>1</v>
      </c>
      <c r="G50" s="21">
        <f>IFERROR(B50/C50/E50/12/22/8*D50*F50,0)</f>
        <v>18.4359610834428</v>
      </c>
    </row>
    <row r="51" ht="17.25" spans="1:7">
      <c r="A51" s="20" t="s">
        <v>16</v>
      </c>
      <c r="B51" s="20"/>
      <c r="C51" s="20"/>
      <c r="D51" s="20"/>
      <c r="E51" s="20"/>
      <c r="F51" s="20"/>
      <c r="G51" s="33">
        <f>SUM(G50:G50)</f>
        <v>18.4359610834428</v>
      </c>
    </row>
    <row r="52" ht="15" spans="1:7">
      <c r="A52" s="24" t="s">
        <v>58</v>
      </c>
      <c r="B52" s="24"/>
      <c r="C52" s="24"/>
      <c r="D52" s="24"/>
      <c r="E52" s="24"/>
      <c r="F52" s="24"/>
      <c r="G52" s="24"/>
    </row>
    <row r="53" spans="1:7">
      <c r="A53" s="14" t="s">
        <v>59</v>
      </c>
      <c r="B53" s="15"/>
      <c r="C53" s="15"/>
      <c r="D53" s="15"/>
      <c r="E53" s="15"/>
      <c r="F53" s="16"/>
      <c r="G53" s="21">
        <f>(G10+G15+G27+G36+G47+G51)*G54</f>
        <v>121.827820722292</v>
      </c>
    </row>
    <row r="54" spans="1:7">
      <c r="A54" s="14" t="s">
        <v>60</v>
      </c>
      <c r="B54" s="15"/>
      <c r="C54" s="15"/>
      <c r="D54" s="15"/>
      <c r="E54" s="15"/>
      <c r="F54" s="16"/>
      <c r="G54" s="28">
        <v>0.18</v>
      </c>
    </row>
    <row r="55" spans="1:7">
      <c r="A55" s="46" t="s">
        <v>61</v>
      </c>
      <c r="B55" s="47"/>
      <c r="C55" s="47"/>
      <c r="D55" s="47"/>
      <c r="E55" s="47"/>
      <c r="F55" s="48"/>
      <c r="G55" s="28">
        <f>G56</f>
        <v>0.16</v>
      </c>
    </row>
    <row r="56" spans="1:7">
      <c r="A56" s="14" t="s">
        <v>62</v>
      </c>
      <c r="B56" s="15"/>
      <c r="C56" s="15"/>
      <c r="D56" s="15"/>
      <c r="E56" s="15"/>
      <c r="F56" s="16"/>
      <c r="G56" s="28">
        <v>0.16</v>
      </c>
    </row>
    <row r="57" ht="17.25" spans="1:7">
      <c r="A57" s="49" t="s">
        <v>16</v>
      </c>
      <c r="B57" s="50"/>
      <c r="C57" s="50"/>
      <c r="D57" s="50"/>
      <c r="E57" s="50"/>
      <c r="F57" s="51"/>
      <c r="G57" s="33">
        <f>G53+G55</f>
        <v>121.987820722292</v>
      </c>
    </row>
    <row r="58" ht="17.25" spans="1:7">
      <c r="A58" s="14" t="s">
        <v>63</v>
      </c>
      <c r="B58" s="15"/>
      <c r="C58" s="15"/>
      <c r="D58" s="15"/>
      <c r="E58" s="15"/>
      <c r="F58" s="16"/>
      <c r="G58" s="23">
        <f>G10+G15+G27+G31+G36+G47+G51+G57</f>
        <v>798.80904695725</v>
      </c>
    </row>
    <row r="59" spans="1:7">
      <c r="A59" s="46" t="s">
        <v>89</v>
      </c>
      <c r="B59" s="47"/>
      <c r="C59" s="47"/>
      <c r="D59" s="47"/>
      <c r="E59" s="47"/>
      <c r="F59" s="47"/>
      <c r="G59" s="48"/>
    </row>
    <row r="61" s="7" customFormat="1" ht="14.25"/>
    <row r="64" s="7" customFormat="1" ht="14.25" spans="1:7">
      <c r="A64" s="108"/>
      <c r="B64" s="108"/>
    </row>
    <row r="65" s="7" customFormat="1" ht="14.25" spans="1:7">
      <c r="A65" s="108"/>
      <c r="B65" s="108"/>
    </row>
    <row r="66" s="7" customFormat="1" ht="14.25" spans="1:7">
      <c r="A66" s="53"/>
      <c r="B66" s="53"/>
      <c r="C66" s="53"/>
      <c r="D66" s="53"/>
      <c r="E66" s="53"/>
      <c r="F66" s="53"/>
      <c r="G66" s="53"/>
    </row>
    <row r="67" s="53" customFormat="1" ht="11.25"/>
  </sheetData>
  <mergeCells count="90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C10:D10"/>
    <mergeCell ref="E10:F10"/>
    <mergeCell ref="A11:G11"/>
    <mergeCell ref="A12:G12"/>
    <mergeCell ref="C13:D13"/>
    <mergeCell ref="E13:F13"/>
    <mergeCell ref="C14:D14"/>
    <mergeCell ref="E14:F14"/>
    <mergeCell ref="C15:D15"/>
    <mergeCell ref="E15:F15"/>
    <mergeCell ref="A16:G16"/>
    <mergeCell ref="C17:D17"/>
    <mergeCell ref="E17:F17"/>
    <mergeCell ref="C18:D18"/>
    <mergeCell ref="E18:F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A28:G28"/>
    <mergeCell ref="C29:D29"/>
    <mergeCell ref="E29:F29"/>
    <mergeCell ref="C30:D30"/>
    <mergeCell ref="E30:F30"/>
    <mergeCell ref="C31:D31"/>
    <mergeCell ref="E31:F31"/>
    <mergeCell ref="A32:G32"/>
    <mergeCell ref="C33:D33"/>
    <mergeCell ref="E33:F33"/>
    <mergeCell ref="C34:D34"/>
    <mergeCell ref="E34:F34"/>
    <mergeCell ref="C35:D35"/>
    <mergeCell ref="E35:F35"/>
    <mergeCell ref="C36:D36"/>
    <mergeCell ref="E36:F36"/>
    <mergeCell ref="A37:G37"/>
    <mergeCell ref="A38:G38"/>
    <mergeCell ref="C39:D39"/>
    <mergeCell ref="E39:F39"/>
    <mergeCell ref="C40:D40"/>
    <mergeCell ref="E40:F40"/>
    <mergeCell ref="C41:D41"/>
    <mergeCell ref="E41:F41"/>
    <mergeCell ref="C42:D42"/>
    <mergeCell ref="E42:F42"/>
    <mergeCell ref="C43:D43"/>
    <mergeCell ref="E43:F43"/>
    <mergeCell ref="C44:D44"/>
    <mergeCell ref="E44:F44"/>
    <mergeCell ref="C45:D45"/>
    <mergeCell ref="E45:F45"/>
    <mergeCell ref="C46:D46"/>
    <mergeCell ref="E46:F46"/>
    <mergeCell ref="C47:D47"/>
    <mergeCell ref="E47:F47"/>
    <mergeCell ref="A48:G48"/>
    <mergeCell ref="A52:G52"/>
    <mergeCell ref="A53:F53"/>
    <mergeCell ref="A54:F54"/>
    <mergeCell ref="A55:F55"/>
    <mergeCell ref="A56:F56"/>
    <mergeCell ref="A57:F57"/>
    <mergeCell ref="A58:F58"/>
    <mergeCell ref="A59:G59"/>
  </mergeCells>
  <pageMargins left="0.7" right="0.7" top="0.275" bottom="0.236111111111111" header="0.3" footer="0.3"/>
  <pageSetup paperSize="9" scale="78" orientation="portrait"/>
  <headerFooter/>
  <legacyDrawing r:id="rId2"/>
</worksheet>
</file>

<file path=xl/worksheets/sheet10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67"/>
  <sheetViews>
    <sheetView topLeftCell="A35" workbookViewId="0">
      <selection activeCell="A52" sqref="$A52:$XFD66"/>
    </sheetView>
  </sheetViews>
  <sheetFormatPr defaultColWidth="8.75" defaultRowHeight="16.5"/>
  <cols>
    <col min="1" max="1" width="18.875" style="54" customWidth="1"/>
    <col min="2" max="2" width="16" style="54" customWidth="1"/>
    <col min="3" max="3" width="10.8666666666667" style="54" customWidth="1"/>
    <col min="4" max="4" width="10.3666666666667" style="54" customWidth="1"/>
    <col min="5" max="5" width="11.3666666666667" style="54" customWidth="1"/>
    <col min="6" max="6" width="11.1333333333333" style="54" customWidth="1"/>
    <col min="7" max="7" width="15.1333333333333" style="54" customWidth="1"/>
    <col min="8" max="8" width="8.75" style="54"/>
    <col min="9" max="9" width="10.25" style="54" customWidth="1"/>
    <col min="10" max="11" width="8.75" style="54"/>
    <col min="12" max="12" width="9" style="54" customWidth="1"/>
    <col min="13" max="16384" width="8.75" style="54"/>
  </cols>
  <sheetData>
    <row r="1" spans="1:12">
      <c r="A1" s="54" t="s">
        <v>0</v>
      </c>
    </row>
    <row r="2" ht="25.5" customHeight="1" spans="1:12">
      <c r="A2" s="55" t="s">
        <v>1</v>
      </c>
      <c r="B2" s="55"/>
      <c r="C2" s="55"/>
      <c r="D2" s="55"/>
      <c r="E2" s="55"/>
      <c r="F2" s="55"/>
      <c r="G2" s="55"/>
      <c r="H2" s="56"/>
      <c r="I2" s="56"/>
      <c r="J2" s="56"/>
      <c r="K2" s="56"/>
      <c r="L2" s="56"/>
    </row>
    <row r="3" ht="30" customHeight="1" spans="1:12">
      <c r="A3" s="57" t="s">
        <v>2</v>
      </c>
      <c r="B3" s="58" t="s">
        <v>3</v>
      </c>
      <c r="C3" s="58"/>
      <c r="D3" s="58"/>
      <c r="E3" s="58"/>
      <c r="F3" s="58"/>
      <c r="G3" s="59"/>
      <c r="H3" s="60"/>
      <c r="I3" s="60"/>
      <c r="J3" s="60"/>
      <c r="K3" s="60"/>
    </row>
    <row r="4" spans="1:12">
      <c r="A4" s="61" t="s">
        <v>4</v>
      </c>
      <c r="B4" s="62" t="s">
        <v>288</v>
      </c>
      <c r="C4" s="63" t="s">
        <v>6</v>
      </c>
      <c r="D4" s="64" t="s">
        <v>289</v>
      </c>
      <c r="E4" s="64"/>
      <c r="F4" s="64"/>
      <c r="G4" s="65"/>
      <c r="H4" s="66"/>
      <c r="I4" s="66"/>
      <c r="J4" s="66"/>
      <c r="K4" s="66"/>
    </row>
    <row r="5" ht="16.15" customHeight="1" spans="1:12">
      <c r="A5" s="67" t="s">
        <v>8</v>
      </c>
      <c r="B5" s="68"/>
      <c r="C5" s="68"/>
      <c r="D5" s="68"/>
      <c r="E5" s="68"/>
      <c r="F5" s="68"/>
      <c r="G5" s="69"/>
    </row>
    <row r="6" ht="15" spans="1:12">
      <c r="A6" s="70" t="s">
        <v>9</v>
      </c>
      <c r="B6" s="70" t="s">
        <v>10</v>
      </c>
      <c r="C6" s="71" t="s">
        <v>11</v>
      </c>
      <c r="D6" s="72"/>
      <c r="E6" s="71" t="s">
        <v>12</v>
      </c>
      <c r="F6" s="72"/>
      <c r="G6" s="70" t="s">
        <v>13</v>
      </c>
    </row>
    <row r="7" ht="16.15" customHeight="1" spans="1:12">
      <c r="A7" s="73" t="s">
        <v>14</v>
      </c>
      <c r="B7" s="73">
        <v>2</v>
      </c>
      <c r="C7" s="71">
        <v>1.5</v>
      </c>
      <c r="D7" s="72"/>
      <c r="E7" s="71">
        <v>96.35</v>
      </c>
      <c r="F7" s="72"/>
      <c r="G7" s="74">
        <f>B7*C7*E7</f>
        <v>289.05</v>
      </c>
    </row>
    <row r="8" ht="16.15" customHeight="1" spans="1:12">
      <c r="A8" s="73" t="s">
        <v>15</v>
      </c>
      <c r="B8" s="73">
        <v>3</v>
      </c>
      <c r="C8" s="71">
        <v>1.5</v>
      </c>
      <c r="D8" s="72"/>
      <c r="E8" s="71">
        <v>206.68</v>
      </c>
      <c r="F8" s="72"/>
      <c r="G8" s="74">
        <f>B8*C8*E8</f>
        <v>930.06</v>
      </c>
    </row>
    <row r="9" ht="16.15" customHeight="1" spans="1:12">
      <c r="A9" s="73" t="s">
        <v>16</v>
      </c>
      <c r="B9" s="73"/>
      <c r="C9" s="71"/>
      <c r="D9" s="72"/>
      <c r="E9" s="71"/>
      <c r="F9" s="72"/>
      <c r="G9" s="75">
        <f>SUM(G7:G8)</f>
        <v>1219.11</v>
      </c>
    </row>
    <row r="10" ht="16.15" customHeight="1" spans="1:12">
      <c r="A10" s="76" t="s">
        <v>17</v>
      </c>
      <c r="B10" s="76"/>
      <c r="C10" s="76"/>
      <c r="D10" s="76"/>
      <c r="E10" s="76"/>
      <c r="F10" s="76"/>
      <c r="G10" s="76"/>
    </row>
    <row r="11" ht="16.15" customHeight="1" spans="1:12">
      <c r="A11" s="77" t="s">
        <v>18</v>
      </c>
      <c r="B11" s="77"/>
      <c r="C11" s="77"/>
      <c r="D11" s="77"/>
      <c r="E11" s="77"/>
      <c r="F11" s="77"/>
      <c r="G11" s="77"/>
    </row>
    <row r="12" ht="16.15" customHeight="1" spans="1:12">
      <c r="A12" s="73" t="s">
        <v>19</v>
      </c>
      <c r="B12" s="73" t="s">
        <v>20</v>
      </c>
      <c r="C12" s="78" t="s">
        <v>21</v>
      </c>
      <c r="D12" s="79"/>
      <c r="E12" s="78" t="s">
        <v>22</v>
      </c>
      <c r="F12" s="79"/>
      <c r="G12" s="73" t="s">
        <v>13</v>
      </c>
    </row>
    <row r="13" spans="1:12">
      <c r="A13" s="73" t="s">
        <v>100</v>
      </c>
      <c r="B13" s="73" t="s">
        <v>33</v>
      </c>
      <c r="C13" s="78">
        <v>4</v>
      </c>
      <c r="D13" s="79"/>
      <c r="E13" s="78">
        <v>42</v>
      </c>
      <c r="F13" s="79"/>
      <c r="G13" s="80">
        <f>C13*E13</f>
        <v>168</v>
      </c>
    </row>
    <row r="14" ht="17.25" spans="1:12">
      <c r="A14" s="73" t="s">
        <v>16</v>
      </c>
      <c r="B14" s="81"/>
      <c r="C14" s="78"/>
      <c r="D14" s="79"/>
      <c r="E14" s="78"/>
      <c r="F14" s="79"/>
      <c r="G14" s="75">
        <f>SUM(G13:G13)</f>
        <v>168</v>
      </c>
    </row>
    <row r="15" spans="1:12">
      <c r="A15" s="67" t="s">
        <v>23</v>
      </c>
      <c r="B15" s="68"/>
      <c r="C15" s="68"/>
      <c r="D15" s="68"/>
      <c r="E15" s="68"/>
      <c r="F15" s="68"/>
      <c r="G15" s="69"/>
    </row>
    <row r="16" spans="1:12">
      <c r="A16" s="73" t="s">
        <v>19</v>
      </c>
      <c r="B16" s="73" t="s">
        <v>20</v>
      </c>
      <c r="C16" s="78" t="s">
        <v>21</v>
      </c>
      <c r="D16" s="79"/>
      <c r="E16" s="78" t="s">
        <v>22</v>
      </c>
      <c r="F16" s="79"/>
      <c r="G16" s="73" t="s">
        <v>13</v>
      </c>
    </row>
    <row r="17" ht="17.25" spans="1:7">
      <c r="A17" s="82"/>
      <c r="B17" s="83"/>
      <c r="C17" s="78"/>
      <c r="D17" s="79"/>
      <c r="E17" s="84"/>
      <c r="F17" s="85"/>
      <c r="G17" s="80">
        <f>C17*E17</f>
        <v>0</v>
      </c>
    </row>
    <row r="18" ht="17.25" spans="1:7">
      <c r="A18" s="82" t="s">
        <v>16</v>
      </c>
      <c r="B18" s="83"/>
      <c r="C18" s="84"/>
      <c r="D18" s="85"/>
      <c r="E18" s="84"/>
      <c r="F18" s="85"/>
      <c r="G18" s="86">
        <f>SUM(G17:G17)</f>
        <v>0</v>
      </c>
    </row>
    <row r="19" spans="1:7">
      <c r="A19" s="76" t="s">
        <v>34</v>
      </c>
      <c r="B19" s="76"/>
      <c r="C19" s="76"/>
      <c r="D19" s="76"/>
      <c r="E19" s="76"/>
      <c r="F19" s="76"/>
      <c r="G19" s="76"/>
    </row>
    <row r="20" ht="15" spans="1:7">
      <c r="A20" s="73" t="s">
        <v>35</v>
      </c>
      <c r="B20" s="73" t="s">
        <v>36</v>
      </c>
      <c r="C20" s="78" t="s">
        <v>21</v>
      </c>
      <c r="D20" s="79"/>
      <c r="E20" s="78" t="s">
        <v>37</v>
      </c>
      <c r="F20" s="79"/>
      <c r="G20" s="73" t="s">
        <v>38</v>
      </c>
    </row>
    <row r="21" ht="17.25" spans="1:7">
      <c r="A21" s="73"/>
      <c r="B21" s="81"/>
      <c r="C21" s="78"/>
      <c r="D21" s="79"/>
      <c r="E21" s="78"/>
      <c r="F21" s="79"/>
      <c r="G21" s="75">
        <f>C21*E21</f>
        <v>0</v>
      </c>
    </row>
    <row r="22" ht="17.25" spans="1:7">
      <c r="A22" s="73" t="s">
        <v>16</v>
      </c>
      <c r="B22" s="81"/>
      <c r="C22" s="78"/>
      <c r="D22" s="79"/>
      <c r="E22" s="78"/>
      <c r="F22" s="79"/>
      <c r="G22" s="75">
        <f>SUM(G21:G21)</f>
        <v>0</v>
      </c>
    </row>
    <row r="23" spans="1:7">
      <c r="A23" s="67" t="s">
        <v>39</v>
      </c>
      <c r="B23" s="68"/>
      <c r="C23" s="68"/>
      <c r="D23" s="68"/>
      <c r="E23" s="68"/>
      <c r="F23" s="68"/>
      <c r="G23" s="69"/>
    </row>
    <row r="24" spans="1:7">
      <c r="A24" s="73" t="s">
        <v>35</v>
      </c>
      <c r="B24" s="73" t="s">
        <v>36</v>
      </c>
      <c r="C24" s="78" t="s">
        <v>40</v>
      </c>
      <c r="D24" s="79"/>
      <c r="E24" s="78" t="s">
        <v>22</v>
      </c>
      <c r="F24" s="79"/>
      <c r="G24" s="73" t="s">
        <v>13</v>
      </c>
    </row>
    <row r="25" spans="1:7">
      <c r="A25" s="73" t="s">
        <v>41</v>
      </c>
      <c r="B25" s="73" t="s">
        <v>42</v>
      </c>
      <c r="C25" s="78">
        <v>1</v>
      </c>
      <c r="D25" s="79"/>
      <c r="E25" s="78">
        <v>1.74</v>
      </c>
      <c r="F25" s="79"/>
      <c r="G25" s="74">
        <f>C25*E25</f>
        <v>1.74</v>
      </c>
    </row>
    <row r="26" spans="1:7">
      <c r="A26" s="73" t="s">
        <v>43</v>
      </c>
      <c r="B26" s="73" t="s">
        <v>44</v>
      </c>
      <c r="C26" s="78">
        <v>3</v>
      </c>
      <c r="D26" s="79"/>
      <c r="E26" s="78">
        <v>0.75</v>
      </c>
      <c r="F26" s="79"/>
      <c r="G26" s="74">
        <f>C26*E26</f>
        <v>2.25</v>
      </c>
    </row>
    <row r="27" ht="17.25" spans="1:7">
      <c r="A27" s="73" t="s">
        <v>16</v>
      </c>
      <c r="B27" s="87"/>
      <c r="C27" s="78"/>
      <c r="D27" s="79"/>
      <c r="E27" s="78"/>
      <c r="F27" s="79"/>
      <c r="G27" s="75">
        <f>SUM(G25:G26)</f>
        <v>3.99</v>
      </c>
    </row>
    <row r="28" spans="1:7">
      <c r="A28" s="67" t="s">
        <v>45</v>
      </c>
      <c r="B28" s="68"/>
      <c r="C28" s="68"/>
      <c r="D28" s="68"/>
      <c r="E28" s="68"/>
      <c r="F28" s="68"/>
      <c r="G28" s="69"/>
    </row>
    <row r="29" spans="1:7">
      <c r="A29" s="88" t="s">
        <v>46</v>
      </c>
      <c r="B29" s="89"/>
      <c r="C29" s="89"/>
      <c r="D29" s="89"/>
      <c r="E29" s="68"/>
      <c r="F29" s="68"/>
      <c r="G29" s="69"/>
    </row>
    <row r="30" spans="1:7">
      <c r="A30" s="90" t="s">
        <v>47</v>
      </c>
      <c r="B30" s="90" t="s">
        <v>48</v>
      </c>
      <c r="C30" s="90" t="s">
        <v>49</v>
      </c>
      <c r="D30" s="91"/>
      <c r="E30" s="92" t="s">
        <v>50</v>
      </c>
      <c r="F30" s="79"/>
      <c r="G30" s="73" t="s">
        <v>13</v>
      </c>
    </row>
    <row r="31" spans="1:7">
      <c r="A31" s="73" t="s">
        <v>51</v>
      </c>
      <c r="B31" s="73">
        <v>180000</v>
      </c>
      <c r="C31" s="93">
        <v>5</v>
      </c>
      <c r="D31" s="91"/>
      <c r="E31" s="71">
        <v>1.5</v>
      </c>
      <c r="F31" s="72"/>
      <c r="G31" s="74">
        <f t="shared" ref="G31:G37" si="0">IFERROR(B31/C31/12/22/8*E31,0)</f>
        <v>25.5681818181818</v>
      </c>
    </row>
    <row r="32" spans="1:7">
      <c r="A32" s="73" t="s">
        <v>77</v>
      </c>
      <c r="B32" s="73">
        <v>138000</v>
      </c>
      <c r="C32" s="78">
        <v>5</v>
      </c>
      <c r="D32" s="79"/>
      <c r="E32" s="71">
        <v>1.5</v>
      </c>
      <c r="F32" s="72"/>
      <c r="G32" s="74">
        <f t="shared" si="0"/>
        <v>19.6022727272727</v>
      </c>
    </row>
    <row r="33" spans="1:7">
      <c r="A33" s="78" t="s">
        <v>92</v>
      </c>
      <c r="B33" s="73">
        <v>88500</v>
      </c>
      <c r="C33" s="78">
        <v>5</v>
      </c>
      <c r="D33" s="79"/>
      <c r="E33" s="71">
        <v>1.5</v>
      </c>
      <c r="F33" s="72"/>
      <c r="G33" s="74">
        <f t="shared" si="0"/>
        <v>12.5710227272727</v>
      </c>
    </row>
    <row r="34" spans="1:7">
      <c r="A34" s="78" t="s">
        <v>86</v>
      </c>
      <c r="B34" s="73">
        <v>1188</v>
      </c>
      <c r="C34" s="78">
        <v>5</v>
      </c>
      <c r="D34" s="79"/>
      <c r="E34" s="71">
        <v>1.5</v>
      </c>
      <c r="F34" s="72"/>
      <c r="G34" s="74">
        <f t="shared" si="0"/>
        <v>0.16875</v>
      </c>
    </row>
    <row r="35" spans="1:7">
      <c r="A35" s="78" t="s">
        <v>52</v>
      </c>
      <c r="B35" s="73">
        <v>4000</v>
      </c>
      <c r="C35" s="78">
        <v>5</v>
      </c>
      <c r="D35" s="79"/>
      <c r="E35" s="71">
        <v>1.5</v>
      </c>
      <c r="F35" s="72"/>
      <c r="G35" s="74">
        <f t="shared" si="0"/>
        <v>0.568181818181818</v>
      </c>
    </row>
    <row r="36" spans="1:7">
      <c r="A36" s="78" t="s">
        <v>53</v>
      </c>
      <c r="B36" s="73">
        <v>3550</v>
      </c>
      <c r="C36" s="78">
        <v>5</v>
      </c>
      <c r="D36" s="79"/>
      <c r="E36" s="71">
        <v>1.5</v>
      </c>
      <c r="F36" s="72"/>
      <c r="G36" s="74">
        <f t="shared" si="0"/>
        <v>0.504261363636364</v>
      </c>
    </row>
    <row r="37" spans="1:7">
      <c r="A37" s="78" t="s">
        <v>87</v>
      </c>
      <c r="B37" s="73">
        <v>5000</v>
      </c>
      <c r="C37" s="78">
        <v>5</v>
      </c>
      <c r="D37" s="79"/>
      <c r="E37" s="71">
        <v>1.5</v>
      </c>
      <c r="F37" s="72"/>
      <c r="G37" s="74">
        <f t="shared" si="0"/>
        <v>0.710227272727273</v>
      </c>
    </row>
    <row r="38" ht="17.25" spans="1:7">
      <c r="A38" s="78" t="s">
        <v>16</v>
      </c>
      <c r="B38" s="87"/>
      <c r="C38" s="78"/>
      <c r="D38" s="79"/>
      <c r="E38" s="92"/>
      <c r="F38" s="79"/>
      <c r="G38" s="75">
        <f>SUM(G31:G37)</f>
        <v>59.6928977272727</v>
      </c>
    </row>
    <row r="39" spans="1:7">
      <c r="A39" s="96" t="s">
        <v>54</v>
      </c>
      <c r="B39" s="97"/>
      <c r="C39" s="97"/>
      <c r="D39" s="97"/>
      <c r="E39" s="97"/>
      <c r="F39" s="97"/>
      <c r="G39" s="98"/>
    </row>
    <row r="40" ht="30" spans="1:7">
      <c r="A40" s="70" t="s">
        <v>35</v>
      </c>
      <c r="B40" s="70" t="s">
        <v>48</v>
      </c>
      <c r="C40" s="71" t="s">
        <v>55</v>
      </c>
      <c r="D40" s="70" t="s">
        <v>56</v>
      </c>
      <c r="E40" s="70" t="s">
        <v>49</v>
      </c>
      <c r="F40" s="70" t="s">
        <v>50</v>
      </c>
      <c r="G40" s="70" t="s">
        <v>13</v>
      </c>
    </row>
    <row r="41" spans="1:7">
      <c r="A41" s="73" t="s">
        <v>88</v>
      </c>
      <c r="B41" s="99">
        <v>46244103.63</v>
      </c>
      <c r="C41" s="73">
        <v>13777</v>
      </c>
      <c r="D41" s="73">
        <v>580</v>
      </c>
      <c r="E41" s="73">
        <v>50</v>
      </c>
      <c r="F41" s="73">
        <v>1.5</v>
      </c>
      <c r="G41" s="74">
        <f>IFERROR(B41/C41/E41/12/22/8*D41*F41,0)</f>
        <v>27.6539416251641</v>
      </c>
    </row>
    <row r="42" spans="1:7">
      <c r="A42" s="73"/>
      <c r="B42" s="73"/>
      <c r="C42" s="73"/>
      <c r="D42" s="73"/>
      <c r="E42" s="73"/>
      <c r="F42" s="73"/>
      <c r="G42" s="74">
        <f>IFERROR(B42/C42/E42/12/22/8*D42*F42,0)</f>
        <v>0</v>
      </c>
    </row>
    <row r="43" ht="17.25" spans="1:7">
      <c r="A43" s="73" t="s">
        <v>16</v>
      </c>
      <c r="B43" s="73"/>
      <c r="C43" s="73"/>
      <c r="D43" s="73"/>
      <c r="E43" s="73"/>
      <c r="F43" s="73"/>
      <c r="G43" s="86">
        <f>SUM(G41:G42)</f>
        <v>27.6539416251641</v>
      </c>
    </row>
    <row r="44" spans="1:7">
      <c r="A44" s="76" t="s">
        <v>58</v>
      </c>
      <c r="B44" s="76"/>
      <c r="C44" s="76"/>
      <c r="D44" s="76"/>
      <c r="E44" s="76"/>
      <c r="F44" s="76"/>
      <c r="G44" s="76"/>
    </row>
    <row r="45" spans="1:7">
      <c r="A45" s="67" t="s">
        <v>59</v>
      </c>
      <c r="B45" s="68"/>
      <c r="C45" s="68"/>
      <c r="D45" s="68"/>
      <c r="E45" s="68"/>
      <c r="F45" s="69"/>
      <c r="G45" s="74">
        <f>(G9+G14+G18+G27+G38+G43)*G46</f>
        <v>266.120431083439</v>
      </c>
    </row>
    <row r="46" spans="1:7">
      <c r="A46" s="67" t="s">
        <v>60</v>
      </c>
      <c r="B46" s="68"/>
      <c r="C46" s="68"/>
      <c r="D46" s="68"/>
      <c r="E46" s="68"/>
      <c r="F46" s="69"/>
      <c r="G46" s="80">
        <v>0.18</v>
      </c>
    </row>
    <row r="47" spans="1:7">
      <c r="A47" s="100" t="s">
        <v>61</v>
      </c>
      <c r="B47" s="101"/>
      <c r="C47" s="101"/>
      <c r="D47" s="101"/>
      <c r="E47" s="101"/>
      <c r="F47" s="102"/>
      <c r="G47" s="80">
        <f>G48</f>
        <v>0.16</v>
      </c>
    </row>
    <row r="48" spans="1:7">
      <c r="A48" s="67" t="s">
        <v>62</v>
      </c>
      <c r="B48" s="68"/>
      <c r="C48" s="68"/>
      <c r="D48" s="68"/>
      <c r="E48" s="68"/>
      <c r="F48" s="69"/>
      <c r="G48" s="80">
        <v>0.16</v>
      </c>
    </row>
    <row r="49" ht="17.25" spans="1:7">
      <c r="A49" s="103" t="s">
        <v>16</v>
      </c>
      <c r="B49" s="104"/>
      <c r="C49" s="104"/>
      <c r="D49" s="104"/>
      <c r="E49" s="104"/>
      <c r="F49" s="105"/>
      <c r="G49" s="86">
        <f>G45+G47</f>
        <v>266.280431083439</v>
      </c>
    </row>
    <row r="50" ht="17.25" spans="1:7">
      <c r="A50" s="67" t="s">
        <v>63</v>
      </c>
      <c r="B50" s="68"/>
      <c r="C50" s="68"/>
      <c r="D50" s="68"/>
      <c r="E50" s="68"/>
      <c r="F50" s="69"/>
      <c r="G50" s="106">
        <f>G9+G14+G18+G27+G38+G43+G49</f>
        <v>1744.72727043588</v>
      </c>
    </row>
    <row r="51" ht="15" spans="1:7">
      <c r="A51" s="100" t="s">
        <v>64</v>
      </c>
      <c r="B51" s="101"/>
      <c r="C51" s="101"/>
      <c r="D51" s="101"/>
      <c r="E51" s="101"/>
      <c r="F51" s="101"/>
      <c r="G51" s="102"/>
    </row>
    <row r="67" ht="13.5"/>
  </sheetData>
  <mergeCells count="72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A15:G15"/>
    <mergeCell ref="C16:D16"/>
    <mergeCell ref="E16:F16"/>
    <mergeCell ref="C17:D17"/>
    <mergeCell ref="E17:F17"/>
    <mergeCell ref="C18:D18"/>
    <mergeCell ref="E18:F18"/>
    <mergeCell ref="A19:G19"/>
    <mergeCell ref="C20:D20"/>
    <mergeCell ref="E20:F20"/>
    <mergeCell ref="C21:D21"/>
    <mergeCell ref="E21:F21"/>
    <mergeCell ref="C22:D22"/>
    <mergeCell ref="E22:F22"/>
    <mergeCell ref="A23:G23"/>
    <mergeCell ref="C24:D24"/>
    <mergeCell ref="E24:F24"/>
    <mergeCell ref="C25:D25"/>
    <mergeCell ref="E25:F25"/>
    <mergeCell ref="C26:D26"/>
    <mergeCell ref="E26:F26"/>
    <mergeCell ref="C27:D27"/>
    <mergeCell ref="E27:F27"/>
    <mergeCell ref="A28:G28"/>
    <mergeCell ref="A29:G29"/>
    <mergeCell ref="C30:D30"/>
    <mergeCell ref="E30:F30"/>
    <mergeCell ref="C31:D31"/>
    <mergeCell ref="E31:F31"/>
    <mergeCell ref="C32:D32"/>
    <mergeCell ref="E32:F32"/>
    <mergeCell ref="C33:D33"/>
    <mergeCell ref="E33:F33"/>
    <mergeCell ref="C34:D34"/>
    <mergeCell ref="E34:F34"/>
    <mergeCell ref="C35:D35"/>
    <mergeCell ref="E35:F35"/>
    <mergeCell ref="C36:D36"/>
    <mergeCell ref="E36:F36"/>
    <mergeCell ref="C37:D37"/>
    <mergeCell ref="E37:F37"/>
    <mergeCell ref="C38:D38"/>
    <mergeCell ref="E38:F38"/>
    <mergeCell ref="A39:G39"/>
    <mergeCell ref="A44:G44"/>
    <mergeCell ref="A45:F45"/>
    <mergeCell ref="A46:F46"/>
    <mergeCell ref="A47:F47"/>
    <mergeCell ref="A48:F48"/>
    <mergeCell ref="A49:F49"/>
    <mergeCell ref="A50:F50"/>
    <mergeCell ref="A51:G51"/>
  </mergeCells>
  <pageMargins left="0.7" right="0.7" top="0.75" bottom="0.75" header="0.3" footer="0.3"/>
  <pageSetup paperSize="9" scale="82" orientation="portrait"/>
  <headerFooter/>
  <legacyDrawing r:id="rId2"/>
</worksheet>
</file>

<file path=xl/worksheets/sheet10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65"/>
  <sheetViews>
    <sheetView topLeftCell="A49" workbookViewId="0">
      <selection activeCell="A66" sqref="$A66:$XFD76"/>
    </sheetView>
  </sheetViews>
  <sheetFormatPr defaultColWidth="8.75" defaultRowHeight="16.5"/>
  <cols>
    <col min="1" max="1" width="19.25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290</v>
      </c>
      <c r="C4" s="10" t="s">
        <v>6</v>
      </c>
      <c r="D4" s="11" t="s">
        <v>291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ht="15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2</v>
      </c>
      <c r="C7" s="18">
        <v>2.5</v>
      </c>
      <c r="D7" s="19"/>
      <c r="E7" s="18">
        <v>96.35</v>
      </c>
      <c r="F7" s="19"/>
      <c r="G7" s="21">
        <f>B7*C7*E7</f>
        <v>481.75</v>
      </c>
    </row>
    <row r="8" ht="16.15" customHeight="1" spans="1:12">
      <c r="A8" s="20" t="s">
        <v>15</v>
      </c>
      <c r="B8" s="20">
        <v>3</v>
      </c>
      <c r="C8" s="18">
        <v>2.5</v>
      </c>
      <c r="D8" s="19"/>
      <c r="E8" s="18">
        <v>206.68</v>
      </c>
      <c r="F8" s="19"/>
      <c r="G8" s="21">
        <f>B8*C8*E8</f>
        <v>1550.1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2031.85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spans="1:12">
      <c r="A13" s="20" t="s">
        <v>100</v>
      </c>
      <c r="B13" s="20" t="s">
        <v>33</v>
      </c>
      <c r="C13" s="26">
        <v>4</v>
      </c>
      <c r="D13" s="27"/>
      <c r="E13" s="26">
        <v>42</v>
      </c>
      <c r="F13" s="27"/>
      <c r="G13" s="28">
        <f>C13*E13</f>
        <v>168</v>
      </c>
    </row>
    <row r="14" ht="17.25" spans="1:12">
      <c r="A14" s="20" t="s">
        <v>99</v>
      </c>
      <c r="B14" s="22" t="s">
        <v>103</v>
      </c>
      <c r="C14" s="26">
        <v>1</v>
      </c>
      <c r="D14" s="27"/>
      <c r="E14" s="26">
        <v>0.33</v>
      </c>
      <c r="F14" s="27"/>
      <c r="G14" s="28">
        <f>C14*E14</f>
        <v>0.33</v>
      </c>
    </row>
    <row r="15" ht="17.25" spans="1:12">
      <c r="A15" s="20" t="s">
        <v>101</v>
      </c>
      <c r="B15" s="22" t="s">
        <v>33</v>
      </c>
      <c r="C15" s="26">
        <v>1</v>
      </c>
      <c r="D15" s="27"/>
      <c r="E15" s="26">
        <v>38</v>
      </c>
      <c r="F15" s="27"/>
      <c r="G15" s="28">
        <f>C15*E15</f>
        <v>38</v>
      </c>
    </row>
    <row r="16" ht="17.25" spans="1:12">
      <c r="A16" s="20" t="s">
        <v>102</v>
      </c>
      <c r="B16" s="22" t="s">
        <v>103</v>
      </c>
      <c r="C16" s="26">
        <v>1</v>
      </c>
      <c r="D16" s="27"/>
      <c r="E16" s="26">
        <v>10</v>
      </c>
      <c r="F16" s="27"/>
      <c r="G16" s="21">
        <f>C16*E16</f>
        <v>10</v>
      </c>
    </row>
    <row r="17" ht="17.25" spans="1:7">
      <c r="A17" s="20" t="s">
        <v>16</v>
      </c>
      <c r="B17" s="22"/>
      <c r="C17" s="26"/>
      <c r="D17" s="27"/>
      <c r="E17" s="26"/>
      <c r="F17" s="27"/>
      <c r="G17" s="23">
        <f>SUM(G13:G16)</f>
        <v>216.33</v>
      </c>
    </row>
    <row r="18" spans="1:7">
      <c r="A18" s="14" t="s">
        <v>23</v>
      </c>
      <c r="B18" s="15"/>
      <c r="C18" s="15"/>
      <c r="D18" s="15"/>
      <c r="E18" s="15"/>
      <c r="F18" s="15"/>
      <c r="G18" s="16"/>
    </row>
    <row r="19" spans="1:7">
      <c r="A19" s="20" t="s">
        <v>19</v>
      </c>
      <c r="B19" s="20" t="s">
        <v>20</v>
      </c>
      <c r="C19" s="26" t="s">
        <v>21</v>
      </c>
      <c r="D19" s="27"/>
      <c r="E19" s="26" t="s">
        <v>22</v>
      </c>
      <c r="F19" s="27"/>
      <c r="G19" s="20" t="s">
        <v>13</v>
      </c>
    </row>
    <row r="20" spans="1:7">
      <c r="A20" s="20" t="s">
        <v>24</v>
      </c>
      <c r="B20" s="20" t="s">
        <v>25</v>
      </c>
      <c r="C20" s="26">
        <v>4</v>
      </c>
      <c r="D20" s="27"/>
      <c r="E20" s="26">
        <v>0.32</v>
      </c>
      <c r="F20" s="27"/>
      <c r="G20" s="28">
        <f t="shared" ref="G20:G36" si="0">C20*E20</f>
        <v>1.28</v>
      </c>
    </row>
    <row r="21" spans="1:7">
      <c r="A21" s="20" t="s">
        <v>26</v>
      </c>
      <c r="B21" s="20" t="s">
        <v>25</v>
      </c>
      <c r="C21" s="26">
        <v>4</v>
      </c>
      <c r="D21" s="27"/>
      <c r="E21" s="26">
        <v>0.45</v>
      </c>
      <c r="F21" s="27"/>
      <c r="G21" s="28">
        <f t="shared" si="0"/>
        <v>1.8</v>
      </c>
    </row>
    <row r="22" spans="1:7">
      <c r="A22" s="20" t="s">
        <v>27</v>
      </c>
      <c r="B22" s="20" t="s">
        <v>28</v>
      </c>
      <c r="C22" s="26">
        <v>2</v>
      </c>
      <c r="D22" s="27"/>
      <c r="E22" s="26">
        <v>2.3</v>
      </c>
      <c r="F22" s="27"/>
      <c r="G22" s="28">
        <f t="shared" si="0"/>
        <v>4.6</v>
      </c>
    </row>
    <row r="23" spans="1:7">
      <c r="A23" s="20" t="s">
        <v>29</v>
      </c>
      <c r="B23" s="20" t="s">
        <v>25</v>
      </c>
      <c r="C23" s="26">
        <v>1</v>
      </c>
      <c r="D23" s="27"/>
      <c r="E23" s="26">
        <v>3.5</v>
      </c>
      <c r="F23" s="27"/>
      <c r="G23" s="28">
        <f t="shared" si="0"/>
        <v>3.5</v>
      </c>
    </row>
    <row r="24" spans="1:7">
      <c r="A24" s="20" t="s">
        <v>30</v>
      </c>
      <c r="B24" s="20" t="s">
        <v>31</v>
      </c>
      <c r="C24" s="26">
        <v>0.5</v>
      </c>
      <c r="D24" s="27"/>
      <c r="E24" s="26">
        <v>5.7</v>
      </c>
      <c r="F24" s="27"/>
      <c r="G24" s="28">
        <f t="shared" si="0"/>
        <v>2.85</v>
      </c>
    </row>
    <row r="25" spans="1:7">
      <c r="A25" s="20" t="s">
        <v>32</v>
      </c>
      <c r="B25" s="20" t="s">
        <v>33</v>
      </c>
      <c r="C25" s="26">
        <v>1</v>
      </c>
      <c r="D25" s="27"/>
      <c r="E25" s="26">
        <v>0.38</v>
      </c>
      <c r="F25" s="27"/>
      <c r="G25" s="28">
        <f t="shared" si="0"/>
        <v>0.38</v>
      </c>
    </row>
    <row r="26" s="1" customFormat="1" ht="17.25" spans="1:7">
      <c r="A26" s="20" t="s">
        <v>105</v>
      </c>
      <c r="B26" s="20" t="s">
        <v>31</v>
      </c>
      <c r="C26" s="26">
        <v>0.5</v>
      </c>
      <c r="D26" s="27"/>
      <c r="E26" s="26">
        <v>6</v>
      </c>
      <c r="F26" s="27"/>
      <c r="G26" s="28">
        <f t="shared" si="0"/>
        <v>3</v>
      </c>
    </row>
    <row r="27" s="1" customFormat="1" ht="17.25" spans="1:7">
      <c r="A27" s="29" t="s">
        <v>127</v>
      </c>
      <c r="B27" s="30" t="s">
        <v>25</v>
      </c>
      <c r="C27" s="26">
        <v>5</v>
      </c>
      <c r="D27" s="27"/>
      <c r="E27" s="31">
        <v>1.8</v>
      </c>
      <c r="F27" s="32"/>
      <c r="G27" s="28">
        <f t="shared" si="0"/>
        <v>9</v>
      </c>
    </row>
    <row r="28" s="1" customFormat="1" ht="17.25" spans="1:7">
      <c r="A28" s="29" t="s">
        <v>104</v>
      </c>
      <c r="B28" s="30" t="s">
        <v>33</v>
      </c>
      <c r="C28" s="26">
        <v>3</v>
      </c>
      <c r="D28" s="27"/>
      <c r="E28" s="31">
        <v>0.6</v>
      </c>
      <c r="F28" s="32"/>
      <c r="G28" s="28">
        <f t="shared" si="0"/>
        <v>1.8</v>
      </c>
    </row>
    <row r="29" spans="1:7">
      <c r="A29" s="20" t="s">
        <v>83</v>
      </c>
      <c r="B29" s="20" t="s">
        <v>84</v>
      </c>
      <c r="C29" s="26">
        <v>1</v>
      </c>
      <c r="D29" s="27"/>
      <c r="E29" s="26">
        <v>7.6</v>
      </c>
      <c r="F29" s="27"/>
      <c r="G29" s="28">
        <f t="shared" si="0"/>
        <v>7.6</v>
      </c>
    </row>
    <row r="30" spans="1:7">
      <c r="A30" s="29" t="s">
        <v>85</v>
      </c>
      <c r="B30" s="29" t="s">
        <v>25</v>
      </c>
      <c r="C30" s="26">
        <v>1</v>
      </c>
      <c r="D30" s="27"/>
      <c r="E30" s="31">
        <v>280</v>
      </c>
      <c r="F30" s="32"/>
      <c r="G30" s="28">
        <f t="shared" si="0"/>
        <v>280</v>
      </c>
    </row>
    <row r="31" spans="1:7">
      <c r="A31" s="29" t="s">
        <v>80</v>
      </c>
      <c r="B31" s="29" t="s">
        <v>33</v>
      </c>
      <c r="C31" s="26">
        <v>5</v>
      </c>
      <c r="D31" s="27"/>
      <c r="E31" s="31">
        <v>0.7</v>
      </c>
      <c r="F31" s="32"/>
      <c r="G31" s="28">
        <f t="shared" si="0"/>
        <v>3.5</v>
      </c>
    </row>
    <row r="32" ht="17.25" spans="1:7">
      <c r="A32" s="29" t="s">
        <v>16</v>
      </c>
      <c r="B32" s="30"/>
      <c r="C32" s="31"/>
      <c r="D32" s="32"/>
      <c r="E32" s="31"/>
      <c r="F32" s="32"/>
      <c r="G32" s="33">
        <f>SUM(G20:G31)</f>
        <v>319.31</v>
      </c>
    </row>
    <row r="33" spans="1:7">
      <c r="A33" s="24" t="s">
        <v>34</v>
      </c>
      <c r="B33" s="24"/>
      <c r="C33" s="24"/>
      <c r="D33" s="24"/>
      <c r="E33" s="24"/>
      <c r="F33" s="24"/>
      <c r="G33" s="24"/>
    </row>
    <row r="34" ht="15" spans="1:7">
      <c r="A34" s="20" t="s">
        <v>35</v>
      </c>
      <c r="B34" s="20" t="s">
        <v>36</v>
      </c>
      <c r="C34" s="26" t="s">
        <v>21</v>
      </c>
      <c r="D34" s="27"/>
      <c r="E34" s="26" t="s">
        <v>37</v>
      </c>
      <c r="F34" s="27"/>
      <c r="G34" s="20" t="s">
        <v>38</v>
      </c>
    </row>
    <row r="35" ht="17.25" spans="1:7">
      <c r="A35" s="20"/>
      <c r="B35" s="22"/>
      <c r="C35" s="26"/>
      <c r="D35" s="27"/>
      <c r="E35" s="26"/>
      <c r="F35" s="27"/>
      <c r="G35" s="21"/>
    </row>
    <row r="36" ht="17.25" spans="1:7">
      <c r="A36" s="20" t="s">
        <v>16</v>
      </c>
      <c r="B36" s="22"/>
      <c r="C36" s="26"/>
      <c r="D36" s="27"/>
      <c r="E36" s="26"/>
      <c r="F36" s="27"/>
      <c r="G36" s="23">
        <f>SUM(G35:G35)</f>
        <v>0</v>
      </c>
    </row>
    <row r="37" ht="15" spans="1:7">
      <c r="A37" s="14" t="s">
        <v>39</v>
      </c>
      <c r="B37" s="15"/>
      <c r="C37" s="15"/>
      <c r="D37" s="15"/>
      <c r="E37" s="15"/>
      <c r="F37" s="15"/>
      <c r="G37" s="16"/>
    </row>
    <row r="38" spans="1:7">
      <c r="A38" s="20" t="s">
        <v>35</v>
      </c>
      <c r="B38" s="20" t="s">
        <v>36</v>
      </c>
      <c r="C38" s="26" t="s">
        <v>40</v>
      </c>
      <c r="D38" s="27"/>
      <c r="E38" s="26" t="s">
        <v>22</v>
      </c>
      <c r="F38" s="27"/>
      <c r="G38" s="20" t="s">
        <v>13</v>
      </c>
    </row>
    <row r="39" spans="1:7">
      <c r="A39" s="20" t="s">
        <v>41</v>
      </c>
      <c r="B39" s="20" t="s">
        <v>42</v>
      </c>
      <c r="C39" s="26">
        <v>1</v>
      </c>
      <c r="D39" s="27"/>
      <c r="E39" s="26">
        <v>1.74</v>
      </c>
      <c r="F39" s="27"/>
      <c r="G39" s="21">
        <f>C39*E39</f>
        <v>1.74</v>
      </c>
    </row>
    <row r="40" spans="1:7">
      <c r="A40" s="20" t="s">
        <v>43</v>
      </c>
      <c r="B40" s="20" t="s">
        <v>44</v>
      </c>
      <c r="C40" s="26">
        <v>5</v>
      </c>
      <c r="D40" s="27"/>
      <c r="E40" s="26">
        <v>0.75</v>
      </c>
      <c r="F40" s="27"/>
      <c r="G40" s="21">
        <f>C40*E40</f>
        <v>3.75</v>
      </c>
    </row>
    <row r="41" ht="17.25" spans="1:7">
      <c r="A41" s="20" t="s">
        <v>16</v>
      </c>
      <c r="B41" s="34"/>
      <c r="C41" s="26"/>
      <c r="D41" s="27"/>
      <c r="E41" s="26"/>
      <c r="F41" s="27"/>
      <c r="G41" s="23">
        <f>SUM(G39:G40)</f>
        <v>5.49</v>
      </c>
    </row>
    <row r="42" spans="1:7">
      <c r="A42" s="14" t="s">
        <v>45</v>
      </c>
      <c r="B42" s="15"/>
      <c r="C42" s="15"/>
      <c r="D42" s="15"/>
      <c r="E42" s="15"/>
      <c r="F42" s="15"/>
      <c r="G42" s="16"/>
    </row>
    <row r="43" spans="1:7">
      <c r="A43" s="35" t="s">
        <v>46</v>
      </c>
      <c r="B43" s="36"/>
      <c r="C43" s="36"/>
      <c r="D43" s="36"/>
      <c r="E43" s="15"/>
      <c r="F43" s="15"/>
      <c r="G43" s="16"/>
    </row>
    <row r="44" spans="1:7">
      <c r="A44" s="37" t="s">
        <v>47</v>
      </c>
      <c r="B44" s="37" t="s">
        <v>48</v>
      </c>
      <c r="C44" s="37" t="s">
        <v>49</v>
      </c>
      <c r="D44" s="38"/>
      <c r="E44" s="39" t="s">
        <v>50</v>
      </c>
      <c r="F44" s="27"/>
      <c r="G44" s="20" t="s">
        <v>13</v>
      </c>
    </row>
    <row r="45" spans="1:7">
      <c r="A45" s="20" t="s">
        <v>51</v>
      </c>
      <c r="B45" s="20">
        <v>180000</v>
      </c>
      <c r="C45" s="52">
        <v>5</v>
      </c>
      <c r="D45" s="38"/>
      <c r="E45" s="40">
        <v>2.5</v>
      </c>
      <c r="F45" s="41"/>
      <c r="G45" s="21">
        <f t="shared" ref="G45:G52" si="1">IFERROR(B45/C45/12/22/8*E45,0)</f>
        <v>42.6136363636364</v>
      </c>
    </row>
    <row r="46" spans="1:7">
      <c r="A46" s="20" t="s">
        <v>77</v>
      </c>
      <c r="B46" s="20">
        <v>138000</v>
      </c>
      <c r="C46" s="26">
        <v>5</v>
      </c>
      <c r="D46" s="27"/>
      <c r="E46" s="40">
        <v>2.5</v>
      </c>
      <c r="F46" s="41"/>
      <c r="G46" s="21">
        <f t="shared" si="1"/>
        <v>32.6704545454545</v>
      </c>
    </row>
    <row r="47" spans="1:7">
      <c r="A47" s="26" t="s">
        <v>92</v>
      </c>
      <c r="B47" s="20">
        <v>88500</v>
      </c>
      <c r="C47" s="26">
        <v>5</v>
      </c>
      <c r="D47" s="27"/>
      <c r="E47" s="40">
        <v>2.5</v>
      </c>
      <c r="F47" s="41"/>
      <c r="G47" s="21">
        <f t="shared" si="1"/>
        <v>20.9517045454545</v>
      </c>
    </row>
    <row r="48" spans="1:7">
      <c r="A48" s="26" t="s">
        <v>86</v>
      </c>
      <c r="B48" s="20">
        <v>1188</v>
      </c>
      <c r="C48" s="26">
        <v>5</v>
      </c>
      <c r="D48" s="27"/>
      <c r="E48" s="40">
        <v>2.5</v>
      </c>
      <c r="F48" s="41"/>
      <c r="G48" s="21">
        <f t="shared" si="1"/>
        <v>0.28125</v>
      </c>
    </row>
    <row r="49" spans="1:7">
      <c r="A49" s="26" t="s">
        <v>52</v>
      </c>
      <c r="B49" s="20">
        <v>4000</v>
      </c>
      <c r="C49" s="26">
        <v>5</v>
      </c>
      <c r="D49" s="27"/>
      <c r="E49" s="40">
        <v>2.5</v>
      </c>
      <c r="F49" s="41"/>
      <c r="G49" s="21">
        <f t="shared" si="1"/>
        <v>0.946969696969697</v>
      </c>
    </row>
    <row r="50" spans="1:7">
      <c r="A50" s="26" t="s">
        <v>53</v>
      </c>
      <c r="B50" s="20">
        <v>3550</v>
      </c>
      <c r="C50" s="26">
        <v>5</v>
      </c>
      <c r="D50" s="27"/>
      <c r="E50" s="40">
        <v>2.5</v>
      </c>
      <c r="F50" s="41"/>
      <c r="G50" s="21">
        <f t="shared" si="1"/>
        <v>0.840435606060606</v>
      </c>
    </row>
    <row r="51" spans="1:7">
      <c r="A51" s="26" t="s">
        <v>87</v>
      </c>
      <c r="B51" s="20">
        <v>5000</v>
      </c>
      <c r="C51" s="26">
        <v>5</v>
      </c>
      <c r="D51" s="27"/>
      <c r="E51" s="40">
        <v>2.5</v>
      </c>
      <c r="F51" s="41"/>
      <c r="G51" s="21">
        <f t="shared" si="1"/>
        <v>1.18371212121212</v>
      </c>
    </row>
    <row r="52" spans="1:7">
      <c r="A52" s="26" t="s">
        <v>263</v>
      </c>
      <c r="B52" s="20">
        <v>449000</v>
      </c>
      <c r="C52" s="26">
        <v>5</v>
      </c>
      <c r="D52" s="27"/>
      <c r="E52" s="40">
        <v>2.5</v>
      </c>
      <c r="F52" s="41"/>
      <c r="G52" s="21">
        <f t="shared" si="1"/>
        <v>106.297348484848</v>
      </c>
    </row>
    <row r="53" ht="17.25" spans="1:7">
      <c r="A53" s="26" t="s">
        <v>16</v>
      </c>
      <c r="B53" s="34"/>
      <c r="C53" s="26"/>
      <c r="D53" s="27"/>
      <c r="E53" s="39"/>
      <c r="F53" s="27"/>
      <c r="G53" s="21">
        <f>SUM(G45:G52)</f>
        <v>205.785511363636</v>
      </c>
    </row>
    <row r="54" spans="1:7">
      <c r="A54" s="42" t="s">
        <v>54</v>
      </c>
      <c r="B54" s="43"/>
      <c r="C54" s="43"/>
      <c r="D54" s="43"/>
      <c r="E54" s="43"/>
      <c r="F54" s="43"/>
      <c r="G54" s="44"/>
    </row>
    <row r="55" ht="30" spans="1:7">
      <c r="A55" s="17" t="s">
        <v>35</v>
      </c>
      <c r="B55" s="17" t="s">
        <v>48</v>
      </c>
      <c r="C55" s="18" t="s">
        <v>55</v>
      </c>
      <c r="D55" s="17" t="s">
        <v>56</v>
      </c>
      <c r="E55" s="17" t="s">
        <v>49</v>
      </c>
      <c r="F55" s="17" t="s">
        <v>50</v>
      </c>
      <c r="G55" s="17" t="s">
        <v>13</v>
      </c>
    </row>
    <row r="56" ht="15" spans="1:7">
      <c r="A56" s="20" t="s">
        <v>88</v>
      </c>
      <c r="B56" s="45">
        <v>46244103.63</v>
      </c>
      <c r="C56" s="20">
        <v>13777</v>
      </c>
      <c r="D56" s="20">
        <v>580</v>
      </c>
      <c r="E56" s="20">
        <v>50</v>
      </c>
      <c r="F56" s="20">
        <v>2.5</v>
      </c>
      <c r="G56" s="21">
        <f>IFERROR(B56/C56/E56/12/22/8*D56*F56,0)</f>
        <v>46.0899027086069</v>
      </c>
    </row>
    <row r="57" ht="17.25" spans="1:7">
      <c r="A57" s="20" t="s">
        <v>16</v>
      </c>
      <c r="B57" s="20"/>
      <c r="C57" s="20"/>
      <c r="D57" s="20"/>
      <c r="E57" s="20"/>
      <c r="F57" s="20"/>
      <c r="G57" s="33">
        <f>SUM(G56:G56)</f>
        <v>46.0899027086069</v>
      </c>
    </row>
    <row r="58" ht="15" spans="1:7">
      <c r="A58" s="24" t="s">
        <v>58</v>
      </c>
      <c r="B58" s="24"/>
      <c r="C58" s="24"/>
      <c r="D58" s="24"/>
      <c r="E58" s="24"/>
      <c r="F58" s="24"/>
      <c r="G58" s="24"/>
    </row>
    <row r="59" spans="1:7">
      <c r="A59" s="14" t="s">
        <v>59</v>
      </c>
      <c r="B59" s="15"/>
      <c r="C59" s="15"/>
      <c r="D59" s="15"/>
      <c r="E59" s="15"/>
      <c r="F59" s="16"/>
      <c r="G59" s="21">
        <f>(G9+G17+G32+G41+G53+G57)*G60</f>
        <v>508.473974533004</v>
      </c>
    </row>
    <row r="60" spans="1:7">
      <c r="A60" s="14" t="s">
        <v>60</v>
      </c>
      <c r="B60" s="15"/>
      <c r="C60" s="15"/>
      <c r="D60" s="15"/>
      <c r="E60" s="15"/>
      <c r="F60" s="16"/>
      <c r="G60" s="28">
        <v>0.18</v>
      </c>
    </row>
    <row r="61" spans="1:7">
      <c r="A61" s="46" t="s">
        <v>61</v>
      </c>
      <c r="B61" s="47"/>
      <c r="C61" s="47"/>
      <c r="D61" s="47"/>
      <c r="E61" s="47"/>
      <c r="F61" s="48"/>
      <c r="G61" s="28">
        <f>G62</f>
        <v>0.16</v>
      </c>
    </row>
    <row r="62" spans="1:7">
      <c r="A62" s="14" t="s">
        <v>62</v>
      </c>
      <c r="B62" s="15"/>
      <c r="C62" s="15"/>
      <c r="D62" s="15"/>
      <c r="E62" s="15"/>
      <c r="F62" s="16"/>
      <c r="G62" s="28">
        <v>0.16</v>
      </c>
    </row>
    <row r="63" ht="17.25" spans="1:7">
      <c r="A63" s="49" t="s">
        <v>16</v>
      </c>
      <c r="B63" s="50"/>
      <c r="C63" s="50"/>
      <c r="D63" s="50"/>
      <c r="E63" s="50"/>
      <c r="F63" s="51"/>
      <c r="G63" s="33">
        <f>G59+G61</f>
        <v>508.633974533004</v>
      </c>
    </row>
    <row r="64" ht="17.25" spans="1:7">
      <c r="A64" s="14" t="s">
        <v>63</v>
      </c>
      <c r="B64" s="15"/>
      <c r="C64" s="15"/>
      <c r="D64" s="15"/>
      <c r="E64" s="15"/>
      <c r="F64" s="16"/>
      <c r="G64" s="23">
        <f>G9+G17+G32+G41+G53+G57+G63</f>
        <v>3333.48938860525</v>
      </c>
    </row>
    <row r="65" ht="15" spans="1:7">
      <c r="A65" s="46" t="s">
        <v>64</v>
      </c>
      <c r="B65" s="47"/>
      <c r="C65" s="47"/>
      <c r="D65" s="47"/>
      <c r="E65" s="47"/>
      <c r="F65" s="47"/>
      <c r="G65" s="48"/>
    </row>
  </sheetData>
  <mergeCells count="102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A18:G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C30:D30"/>
    <mergeCell ref="E30:F30"/>
    <mergeCell ref="C31:D31"/>
    <mergeCell ref="E31:F31"/>
    <mergeCell ref="C32:D32"/>
    <mergeCell ref="E32:F32"/>
    <mergeCell ref="A33:G33"/>
    <mergeCell ref="C34:D34"/>
    <mergeCell ref="E34:F34"/>
    <mergeCell ref="C35:D35"/>
    <mergeCell ref="E35:F35"/>
    <mergeCell ref="C36:D36"/>
    <mergeCell ref="E36:F36"/>
    <mergeCell ref="A37:G37"/>
    <mergeCell ref="C38:D38"/>
    <mergeCell ref="E38:F38"/>
    <mergeCell ref="C39:D39"/>
    <mergeCell ref="E39:F39"/>
    <mergeCell ref="C40:D40"/>
    <mergeCell ref="E40:F40"/>
    <mergeCell ref="C41:D41"/>
    <mergeCell ref="E41:F41"/>
    <mergeCell ref="A42:G42"/>
    <mergeCell ref="A43:G43"/>
    <mergeCell ref="C44:D44"/>
    <mergeCell ref="E44:F44"/>
    <mergeCell ref="C45:D45"/>
    <mergeCell ref="E45:F45"/>
    <mergeCell ref="C46:D46"/>
    <mergeCell ref="E46:F46"/>
    <mergeCell ref="C47:D47"/>
    <mergeCell ref="E47:F47"/>
    <mergeCell ref="C48:D48"/>
    <mergeCell ref="E48:F48"/>
    <mergeCell ref="C49:D49"/>
    <mergeCell ref="E49:F49"/>
    <mergeCell ref="C50:D50"/>
    <mergeCell ref="E50:F50"/>
    <mergeCell ref="C51:D51"/>
    <mergeCell ref="E51:F51"/>
    <mergeCell ref="C52:D52"/>
    <mergeCell ref="E52:F52"/>
    <mergeCell ref="C53:D53"/>
    <mergeCell ref="E53:F53"/>
    <mergeCell ref="A54:G54"/>
    <mergeCell ref="A58:G58"/>
    <mergeCell ref="A59:F59"/>
    <mergeCell ref="A60:F60"/>
    <mergeCell ref="A61:F61"/>
    <mergeCell ref="A62:F62"/>
    <mergeCell ref="A63:F63"/>
    <mergeCell ref="A64:F64"/>
    <mergeCell ref="A65:G65"/>
  </mergeCells>
  <pageMargins left="0.7" right="0.7" top="0.354166666666667" bottom="0.314583333333333" header="0.3" footer="0.3"/>
  <pageSetup paperSize="9" scale="71" orientation="portrait"/>
  <headerFooter/>
  <legacyDrawing r:id="rId2"/>
</worksheet>
</file>

<file path=xl/worksheets/sheet10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52"/>
  <sheetViews>
    <sheetView topLeftCell="A32" workbookViewId="0">
      <selection activeCell="A53" sqref="$A53:$XFD63"/>
    </sheetView>
  </sheetViews>
  <sheetFormatPr defaultColWidth="8.75" defaultRowHeight="16.5"/>
  <cols>
    <col min="1" max="1" width="17.875" style="1" customWidth="1"/>
    <col min="2" max="2" width="16" style="1" customWidth="1"/>
    <col min="3" max="3" width="10.8833333333333" style="1" customWidth="1"/>
    <col min="4" max="4" width="10.3833333333333" style="1" customWidth="1"/>
    <col min="5" max="5" width="11.3833333333333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292</v>
      </c>
      <c r="C4" s="10" t="s">
        <v>6</v>
      </c>
      <c r="D4" s="107" t="s">
        <v>293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ht="15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2</v>
      </c>
      <c r="C7" s="18">
        <v>2</v>
      </c>
      <c r="D7" s="19"/>
      <c r="E7" s="18">
        <v>96.35</v>
      </c>
      <c r="F7" s="19"/>
      <c r="G7" s="21">
        <f>B7*C7*E7</f>
        <v>385.4</v>
      </c>
    </row>
    <row r="8" ht="16.15" customHeight="1" spans="1:12">
      <c r="A8" s="20" t="s">
        <v>15</v>
      </c>
      <c r="B8" s="20">
        <v>2</v>
      </c>
      <c r="C8" s="18">
        <v>2</v>
      </c>
      <c r="D8" s="19"/>
      <c r="E8" s="18">
        <v>206.68</v>
      </c>
      <c r="F8" s="19"/>
      <c r="G8" s="21">
        <f>B8*C8*E8</f>
        <v>826.72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1212.12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spans="1:12">
      <c r="A13" s="20" t="s">
        <v>100</v>
      </c>
      <c r="B13" s="20" t="s">
        <v>33</v>
      </c>
      <c r="C13" s="26">
        <v>1</v>
      </c>
      <c r="D13" s="27"/>
      <c r="E13" s="26">
        <v>42</v>
      </c>
      <c r="F13" s="27"/>
      <c r="G13" s="28">
        <f>C13*E13</f>
        <v>42</v>
      </c>
    </row>
    <row r="14" ht="17.25" spans="1:12">
      <c r="A14" s="20" t="s">
        <v>16</v>
      </c>
      <c r="B14" s="22"/>
      <c r="C14" s="26"/>
      <c r="D14" s="27"/>
      <c r="E14" s="26"/>
      <c r="F14" s="27"/>
      <c r="G14" s="23">
        <f>SUM(G13)</f>
        <v>42</v>
      </c>
    </row>
    <row r="15" spans="1:12">
      <c r="A15" s="14" t="s">
        <v>23</v>
      </c>
      <c r="B15" s="15"/>
      <c r="C15" s="15"/>
      <c r="D15" s="15"/>
      <c r="E15" s="15"/>
      <c r="F15" s="15"/>
      <c r="G15" s="16"/>
    </row>
    <row r="16" spans="1:12">
      <c r="A16" s="20" t="s">
        <v>19</v>
      </c>
      <c r="B16" s="20" t="s">
        <v>20</v>
      </c>
      <c r="C16" s="26" t="s">
        <v>21</v>
      </c>
      <c r="D16" s="27"/>
      <c r="E16" s="26" t="s">
        <v>22</v>
      </c>
      <c r="F16" s="27"/>
      <c r="G16" s="20" t="s">
        <v>13</v>
      </c>
    </row>
    <row r="17" spans="1:7">
      <c r="A17" s="20" t="s">
        <v>32</v>
      </c>
      <c r="B17" s="20" t="s">
        <v>33</v>
      </c>
      <c r="C17" s="26">
        <v>1</v>
      </c>
      <c r="D17" s="27"/>
      <c r="E17" s="26">
        <v>0.38</v>
      </c>
      <c r="F17" s="27"/>
      <c r="G17" s="28">
        <f>C17*E17</f>
        <v>0.38</v>
      </c>
    </row>
    <row r="18" s="1" customFormat="1" ht="17.25" spans="1:7">
      <c r="A18" s="20" t="s">
        <v>105</v>
      </c>
      <c r="B18" s="20" t="s">
        <v>31</v>
      </c>
      <c r="C18" s="26">
        <v>0.5</v>
      </c>
      <c r="D18" s="27"/>
      <c r="E18" s="26">
        <v>6</v>
      </c>
      <c r="F18" s="27"/>
      <c r="G18" s="28">
        <v>3</v>
      </c>
    </row>
    <row r="19" s="1" customFormat="1" ht="17.25" spans="1:7">
      <c r="A19" s="29" t="s">
        <v>127</v>
      </c>
      <c r="B19" s="30" t="s">
        <v>25</v>
      </c>
      <c r="C19" s="26">
        <v>3</v>
      </c>
      <c r="D19" s="27"/>
      <c r="E19" s="31">
        <v>1.8</v>
      </c>
      <c r="F19" s="32"/>
      <c r="G19" s="28">
        <f>C19*E19</f>
        <v>5.4</v>
      </c>
    </row>
    <row r="20" spans="1:7">
      <c r="A20" s="29" t="s">
        <v>80</v>
      </c>
      <c r="B20" s="29" t="s">
        <v>33</v>
      </c>
      <c r="C20" s="26">
        <v>3</v>
      </c>
      <c r="D20" s="27"/>
      <c r="E20" s="31">
        <v>0.7</v>
      </c>
      <c r="F20" s="32"/>
      <c r="G20" s="28">
        <f>C20*E20</f>
        <v>2.1</v>
      </c>
    </row>
    <row r="21" ht="17.25" spans="1:7">
      <c r="A21" s="29" t="s">
        <v>16</v>
      </c>
      <c r="B21" s="30"/>
      <c r="C21" s="31"/>
      <c r="D21" s="32"/>
      <c r="E21" s="31"/>
      <c r="F21" s="32"/>
      <c r="G21" s="33">
        <f>SUM(G17:G20)</f>
        <v>10.88</v>
      </c>
    </row>
    <row r="22" spans="1:7">
      <c r="A22" s="24" t="s">
        <v>34</v>
      </c>
      <c r="B22" s="24"/>
      <c r="C22" s="24"/>
      <c r="D22" s="24"/>
      <c r="E22" s="24"/>
      <c r="F22" s="24"/>
      <c r="G22" s="24"/>
    </row>
    <row r="23" spans="1:7">
      <c r="A23" s="20" t="s">
        <v>35</v>
      </c>
      <c r="B23" s="20" t="s">
        <v>36</v>
      </c>
      <c r="C23" s="26" t="s">
        <v>21</v>
      </c>
      <c r="D23" s="27"/>
      <c r="E23" s="26" t="s">
        <v>37</v>
      </c>
      <c r="F23" s="27"/>
      <c r="G23" s="20" t="s">
        <v>38</v>
      </c>
    </row>
    <row r="24" ht="17.25" spans="1:7">
      <c r="A24" s="20" t="s">
        <v>140</v>
      </c>
      <c r="B24" s="22" t="s">
        <v>160</v>
      </c>
      <c r="C24" s="26">
        <v>4</v>
      </c>
      <c r="D24" s="27"/>
      <c r="E24" s="26">
        <v>93</v>
      </c>
      <c r="F24" s="27"/>
      <c r="G24" s="21">
        <f>C24*E24</f>
        <v>372</v>
      </c>
    </row>
    <row r="25" ht="17.25" spans="1:7">
      <c r="A25" s="20" t="s">
        <v>16</v>
      </c>
      <c r="B25" s="22"/>
      <c r="C25" s="26"/>
      <c r="D25" s="27"/>
      <c r="E25" s="26"/>
      <c r="F25" s="27"/>
      <c r="G25" s="21">
        <f>SUM(G24:G24)</f>
        <v>372</v>
      </c>
    </row>
    <row r="26" spans="1:7">
      <c r="A26" s="14" t="s">
        <v>39</v>
      </c>
      <c r="B26" s="15"/>
      <c r="C26" s="15"/>
      <c r="D26" s="15"/>
      <c r="E26" s="15"/>
      <c r="F26" s="15"/>
      <c r="G26" s="16"/>
    </row>
    <row r="27" spans="1:7">
      <c r="A27" s="20" t="s">
        <v>35</v>
      </c>
      <c r="B27" s="20" t="s">
        <v>36</v>
      </c>
      <c r="C27" s="26" t="s">
        <v>40</v>
      </c>
      <c r="D27" s="27"/>
      <c r="E27" s="26" t="s">
        <v>22</v>
      </c>
      <c r="F27" s="27"/>
      <c r="G27" s="20" t="s">
        <v>13</v>
      </c>
    </row>
    <row r="28" spans="1:7">
      <c r="A28" s="20" t="s">
        <v>41</v>
      </c>
      <c r="B28" s="20" t="s">
        <v>42</v>
      </c>
      <c r="C28" s="26">
        <v>1</v>
      </c>
      <c r="D28" s="27"/>
      <c r="E28" s="26">
        <v>1.74</v>
      </c>
      <c r="F28" s="27"/>
      <c r="G28" s="21">
        <f>C28*E28</f>
        <v>1.74</v>
      </c>
    </row>
    <row r="29" spans="1:7">
      <c r="A29" s="20" t="s">
        <v>43</v>
      </c>
      <c r="B29" s="20" t="s">
        <v>44</v>
      </c>
      <c r="C29" s="26">
        <v>2</v>
      </c>
      <c r="D29" s="27"/>
      <c r="E29" s="26">
        <v>0.75</v>
      </c>
      <c r="F29" s="27"/>
      <c r="G29" s="21">
        <f>C29*E29</f>
        <v>1.5</v>
      </c>
    </row>
    <row r="30" ht="17.25" spans="1:7">
      <c r="A30" s="20" t="s">
        <v>16</v>
      </c>
      <c r="B30" s="34"/>
      <c r="C30" s="26"/>
      <c r="D30" s="27"/>
      <c r="E30" s="26"/>
      <c r="F30" s="27"/>
      <c r="G30" s="23">
        <f>SUM(G28:G29)</f>
        <v>3.24</v>
      </c>
    </row>
    <row r="31" spans="1:7">
      <c r="A31" s="14" t="s">
        <v>45</v>
      </c>
      <c r="B31" s="15"/>
      <c r="C31" s="15"/>
      <c r="D31" s="15"/>
      <c r="E31" s="15"/>
      <c r="F31" s="15"/>
      <c r="G31" s="16"/>
    </row>
    <row r="32" spans="1:7">
      <c r="A32" s="35" t="s">
        <v>46</v>
      </c>
      <c r="B32" s="36"/>
      <c r="C32" s="36"/>
      <c r="D32" s="36"/>
      <c r="E32" s="15"/>
      <c r="F32" s="15"/>
      <c r="G32" s="16"/>
    </row>
    <row r="33" spans="1:7">
      <c r="A33" s="37" t="s">
        <v>47</v>
      </c>
      <c r="B33" s="37" t="s">
        <v>48</v>
      </c>
      <c r="C33" s="37" t="s">
        <v>49</v>
      </c>
      <c r="D33" s="38"/>
      <c r="E33" s="39" t="s">
        <v>50</v>
      </c>
      <c r="F33" s="27"/>
      <c r="G33" s="20" t="s">
        <v>13</v>
      </c>
    </row>
    <row r="34" spans="1:7">
      <c r="A34" s="20" t="s">
        <v>51</v>
      </c>
      <c r="B34" s="20">
        <v>180000</v>
      </c>
      <c r="C34" s="52">
        <v>5</v>
      </c>
      <c r="D34" s="38"/>
      <c r="E34" s="40">
        <v>2</v>
      </c>
      <c r="F34" s="41"/>
      <c r="G34" s="21">
        <f t="shared" ref="G34:G39" si="0">IFERROR(B34/C34/12/22/8*E34,0)</f>
        <v>34.0909090909091</v>
      </c>
    </row>
    <row r="35" spans="1:7">
      <c r="A35" s="20" t="s">
        <v>77</v>
      </c>
      <c r="B35" s="20">
        <v>138000</v>
      </c>
      <c r="C35" s="26">
        <v>5</v>
      </c>
      <c r="D35" s="27"/>
      <c r="E35" s="39">
        <v>2</v>
      </c>
      <c r="F35" s="27"/>
      <c r="G35" s="21">
        <f t="shared" si="0"/>
        <v>26.1363636363636</v>
      </c>
    </row>
    <row r="36" spans="1:7">
      <c r="A36" s="26" t="s">
        <v>92</v>
      </c>
      <c r="B36" s="20">
        <v>88500</v>
      </c>
      <c r="C36" s="26">
        <v>5</v>
      </c>
      <c r="D36" s="27"/>
      <c r="E36" s="39">
        <v>2</v>
      </c>
      <c r="F36" s="27"/>
      <c r="G36" s="21">
        <f t="shared" si="0"/>
        <v>16.7613636363636</v>
      </c>
    </row>
    <row r="37" spans="1:7">
      <c r="A37" s="26" t="s">
        <v>86</v>
      </c>
      <c r="B37" s="20">
        <v>1188</v>
      </c>
      <c r="C37" s="26">
        <v>5</v>
      </c>
      <c r="D37" s="27"/>
      <c r="E37" s="39">
        <v>2</v>
      </c>
      <c r="F37" s="27"/>
      <c r="G37" s="21">
        <f t="shared" si="0"/>
        <v>0.225</v>
      </c>
    </row>
    <row r="38" spans="1:7">
      <c r="A38" s="26" t="s">
        <v>52</v>
      </c>
      <c r="B38" s="20">
        <v>4000</v>
      </c>
      <c r="C38" s="26">
        <v>5</v>
      </c>
      <c r="D38" s="27"/>
      <c r="E38" s="39">
        <v>2</v>
      </c>
      <c r="F38" s="27"/>
      <c r="G38" s="21">
        <f t="shared" si="0"/>
        <v>0.757575757575758</v>
      </c>
    </row>
    <row r="39" spans="1:7">
      <c r="A39" s="26" t="s">
        <v>53</v>
      </c>
      <c r="B39" s="20">
        <v>3550</v>
      </c>
      <c r="C39" s="26">
        <v>5</v>
      </c>
      <c r="D39" s="27"/>
      <c r="E39" s="39">
        <v>2</v>
      </c>
      <c r="F39" s="27"/>
      <c r="G39" s="21">
        <f t="shared" si="0"/>
        <v>0.672348484848485</v>
      </c>
    </row>
    <row r="40" ht="17.25" spans="1:7">
      <c r="A40" s="26" t="s">
        <v>16</v>
      </c>
      <c r="B40" s="34"/>
      <c r="C40" s="26"/>
      <c r="D40" s="27"/>
      <c r="E40" s="39"/>
      <c r="F40" s="27"/>
      <c r="G40" s="21">
        <f>SUM(G34:G39)</f>
        <v>78.6435606060605</v>
      </c>
    </row>
    <row r="41" spans="1:7">
      <c r="A41" s="42" t="s">
        <v>54</v>
      </c>
      <c r="B41" s="43"/>
      <c r="C41" s="43"/>
      <c r="D41" s="43"/>
      <c r="E41" s="43"/>
      <c r="F41" s="43"/>
      <c r="G41" s="44"/>
    </row>
    <row r="42" ht="30" spans="1:7">
      <c r="A42" s="17" t="s">
        <v>35</v>
      </c>
      <c r="B42" s="17" t="s">
        <v>48</v>
      </c>
      <c r="C42" s="18" t="s">
        <v>55</v>
      </c>
      <c r="D42" s="17" t="s">
        <v>56</v>
      </c>
      <c r="E42" s="17" t="s">
        <v>49</v>
      </c>
      <c r="F42" s="17" t="s">
        <v>50</v>
      </c>
      <c r="G42" s="17" t="s">
        <v>13</v>
      </c>
    </row>
    <row r="43" ht="15" spans="1:7">
      <c r="A43" s="20" t="s">
        <v>88</v>
      </c>
      <c r="B43" s="45">
        <v>46244103.63</v>
      </c>
      <c r="C43" s="20">
        <v>13777</v>
      </c>
      <c r="D43" s="20">
        <v>580</v>
      </c>
      <c r="E43" s="20">
        <v>50</v>
      </c>
      <c r="F43" s="20">
        <v>2</v>
      </c>
      <c r="G43" s="21">
        <f>IFERROR(B43/C43/E43/12/22/8*D43*F43,0)</f>
        <v>36.8719221668855</v>
      </c>
    </row>
    <row r="44" ht="17.25" spans="1:7">
      <c r="A44" s="20" t="s">
        <v>16</v>
      </c>
      <c r="B44" s="20"/>
      <c r="C44" s="20"/>
      <c r="D44" s="20"/>
      <c r="E44" s="20"/>
      <c r="F44" s="20"/>
      <c r="G44" s="33">
        <f>SUM(G43:G43)</f>
        <v>36.8719221668855</v>
      </c>
    </row>
    <row r="45" ht="15" spans="1:7">
      <c r="A45" s="24" t="s">
        <v>58</v>
      </c>
      <c r="B45" s="24"/>
      <c r="C45" s="24"/>
      <c r="D45" s="24"/>
      <c r="E45" s="24"/>
      <c r="F45" s="24"/>
      <c r="G45" s="24"/>
    </row>
    <row r="46" spans="1:7">
      <c r="A46" s="14" t="s">
        <v>59</v>
      </c>
      <c r="B46" s="15"/>
      <c r="C46" s="15"/>
      <c r="D46" s="15"/>
      <c r="E46" s="15"/>
      <c r="F46" s="16"/>
      <c r="G46" s="21">
        <f>(G9+G14+G21+G30+G40+G44)*G47</f>
        <v>249.07598689913</v>
      </c>
    </row>
    <row r="47" spans="1:7">
      <c r="A47" s="14" t="s">
        <v>60</v>
      </c>
      <c r="B47" s="15"/>
      <c r="C47" s="15"/>
      <c r="D47" s="15"/>
      <c r="E47" s="15"/>
      <c r="F47" s="16"/>
      <c r="G47" s="28">
        <v>0.18</v>
      </c>
    </row>
    <row r="48" spans="1:7">
      <c r="A48" s="46" t="s">
        <v>61</v>
      </c>
      <c r="B48" s="47"/>
      <c r="C48" s="47"/>
      <c r="D48" s="47"/>
      <c r="E48" s="47"/>
      <c r="F48" s="48"/>
      <c r="G48" s="28">
        <f>G49</f>
        <v>0.16</v>
      </c>
    </row>
    <row r="49" spans="1:7">
      <c r="A49" s="14" t="s">
        <v>62</v>
      </c>
      <c r="B49" s="15"/>
      <c r="C49" s="15"/>
      <c r="D49" s="15"/>
      <c r="E49" s="15"/>
      <c r="F49" s="16"/>
      <c r="G49" s="28">
        <v>0.16</v>
      </c>
    </row>
    <row r="50" ht="17.25" spans="1:7">
      <c r="A50" s="49" t="s">
        <v>16</v>
      </c>
      <c r="B50" s="50"/>
      <c r="C50" s="50"/>
      <c r="D50" s="50"/>
      <c r="E50" s="50"/>
      <c r="F50" s="51"/>
      <c r="G50" s="33">
        <f>G46+G48</f>
        <v>249.23598689913</v>
      </c>
    </row>
    <row r="51" ht="17.25" spans="1:7">
      <c r="A51" s="14" t="s">
        <v>63</v>
      </c>
      <c r="B51" s="15"/>
      <c r="C51" s="15"/>
      <c r="D51" s="15"/>
      <c r="E51" s="15"/>
      <c r="F51" s="16"/>
      <c r="G51" s="23">
        <f>G9+G14+G21+G25+G30+G40+G44+G50</f>
        <v>2004.99146967208</v>
      </c>
    </row>
    <row r="52" ht="15" spans="1:7">
      <c r="A52" s="46" t="s">
        <v>64</v>
      </c>
      <c r="B52" s="47"/>
      <c r="C52" s="47"/>
      <c r="D52" s="47"/>
      <c r="E52" s="47"/>
      <c r="F52" s="47"/>
      <c r="G52" s="48"/>
    </row>
  </sheetData>
  <mergeCells count="76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A15:G15"/>
    <mergeCell ref="C16:D16"/>
    <mergeCell ref="E16:F16"/>
    <mergeCell ref="C17:D17"/>
    <mergeCell ref="E17:F17"/>
    <mergeCell ref="C18:D18"/>
    <mergeCell ref="E18:F18"/>
    <mergeCell ref="C19:D19"/>
    <mergeCell ref="E19:F19"/>
    <mergeCell ref="C20:D20"/>
    <mergeCell ref="E20:F20"/>
    <mergeCell ref="C21:D21"/>
    <mergeCell ref="E21:F21"/>
    <mergeCell ref="A22:G22"/>
    <mergeCell ref="C23:D23"/>
    <mergeCell ref="E23:F23"/>
    <mergeCell ref="C24:D24"/>
    <mergeCell ref="E24:F24"/>
    <mergeCell ref="C25:D25"/>
    <mergeCell ref="E25:F25"/>
    <mergeCell ref="A26:G26"/>
    <mergeCell ref="C27:D27"/>
    <mergeCell ref="E27:F27"/>
    <mergeCell ref="C28:D28"/>
    <mergeCell ref="E28:F28"/>
    <mergeCell ref="C29:D29"/>
    <mergeCell ref="E29:F29"/>
    <mergeCell ref="C30:D30"/>
    <mergeCell ref="E30:F30"/>
    <mergeCell ref="A31:G31"/>
    <mergeCell ref="A32:G32"/>
    <mergeCell ref="C33:D33"/>
    <mergeCell ref="E33:F33"/>
    <mergeCell ref="C34:D34"/>
    <mergeCell ref="E34:F34"/>
    <mergeCell ref="C35:D35"/>
    <mergeCell ref="E35:F35"/>
    <mergeCell ref="C36:D36"/>
    <mergeCell ref="E36:F36"/>
    <mergeCell ref="C37:D37"/>
    <mergeCell ref="E37:F37"/>
    <mergeCell ref="C38:D38"/>
    <mergeCell ref="E38:F38"/>
    <mergeCell ref="C39:D39"/>
    <mergeCell ref="E39:F39"/>
    <mergeCell ref="C40:D40"/>
    <mergeCell ref="E40:F40"/>
    <mergeCell ref="A41:G41"/>
    <mergeCell ref="A45:G45"/>
    <mergeCell ref="A46:F46"/>
    <mergeCell ref="A47:F47"/>
    <mergeCell ref="A48:F48"/>
    <mergeCell ref="A49:F49"/>
    <mergeCell ref="A50:F50"/>
    <mergeCell ref="A51:F51"/>
    <mergeCell ref="A52:G52"/>
  </mergeCells>
  <pageMargins left="0.7" right="0.7" top="0.75" bottom="0.75" header="0.3" footer="0.3"/>
  <pageSetup paperSize="9" scale="81" orientation="portrait"/>
  <headerFooter/>
  <legacyDrawing r:id="rId2"/>
</worksheet>
</file>

<file path=xl/worksheets/sheet10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71"/>
  <sheetViews>
    <sheetView topLeftCell="A42" workbookViewId="0">
      <selection activeCell="A54" sqref="$A54:$XFD70"/>
    </sheetView>
  </sheetViews>
  <sheetFormatPr defaultColWidth="8.75" defaultRowHeight="16.5"/>
  <cols>
    <col min="1" max="1" width="17.5" style="1" customWidth="1"/>
    <col min="2" max="2" width="16" style="1" customWidth="1"/>
    <col min="3" max="3" width="10.8833333333333" style="1" customWidth="1"/>
    <col min="4" max="4" width="10.3833333333333" style="1" customWidth="1"/>
    <col min="5" max="5" width="11.3833333333333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294</v>
      </c>
      <c r="C4" s="10" t="s">
        <v>6</v>
      </c>
      <c r="D4" s="107" t="s">
        <v>295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ht="15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2</v>
      </c>
      <c r="C7" s="18">
        <v>1.5</v>
      </c>
      <c r="D7" s="19"/>
      <c r="E7" s="18">
        <v>96.35</v>
      </c>
      <c r="F7" s="19"/>
      <c r="G7" s="21">
        <f>B7*C7*E7</f>
        <v>289.05</v>
      </c>
    </row>
    <row r="8" ht="16.15" customHeight="1" spans="1:12">
      <c r="A8" s="20" t="s">
        <v>15</v>
      </c>
      <c r="B8" s="20">
        <v>2</v>
      </c>
      <c r="C8" s="18">
        <v>1.5</v>
      </c>
      <c r="D8" s="19"/>
      <c r="E8" s="18">
        <v>206.68</v>
      </c>
      <c r="F8" s="19"/>
      <c r="G8" s="21">
        <f>B8*C8*E8</f>
        <v>620.04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909.09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spans="1:12">
      <c r="A13" s="20" t="s">
        <v>100</v>
      </c>
      <c r="B13" s="20" t="s">
        <v>33</v>
      </c>
      <c r="C13" s="26">
        <v>1</v>
      </c>
      <c r="D13" s="27"/>
      <c r="E13" s="26">
        <v>42</v>
      </c>
      <c r="F13" s="27"/>
      <c r="G13" s="28">
        <f>C13*E13</f>
        <v>42</v>
      </c>
    </row>
    <row r="14" ht="17.25" spans="1:12">
      <c r="A14" s="20" t="s">
        <v>16</v>
      </c>
      <c r="B14" s="22"/>
      <c r="C14" s="26"/>
      <c r="D14" s="27"/>
      <c r="E14" s="26"/>
      <c r="F14" s="27"/>
      <c r="G14" s="23">
        <f>SUM(G13:G13)</f>
        <v>42</v>
      </c>
    </row>
    <row r="15" spans="1:12">
      <c r="A15" s="14" t="s">
        <v>23</v>
      </c>
      <c r="B15" s="15"/>
      <c r="C15" s="15"/>
      <c r="D15" s="15"/>
      <c r="E15" s="15"/>
      <c r="F15" s="15"/>
      <c r="G15" s="16"/>
    </row>
    <row r="16" spans="1:12">
      <c r="A16" s="20" t="s">
        <v>19</v>
      </c>
      <c r="B16" s="20" t="s">
        <v>20</v>
      </c>
      <c r="C16" s="26" t="s">
        <v>21</v>
      </c>
      <c r="D16" s="27"/>
      <c r="E16" s="26" t="s">
        <v>22</v>
      </c>
      <c r="F16" s="27"/>
      <c r="G16" s="20" t="s">
        <v>13</v>
      </c>
    </row>
    <row r="17" spans="1:7">
      <c r="A17" s="20" t="s">
        <v>32</v>
      </c>
      <c r="B17" s="20" t="s">
        <v>33</v>
      </c>
      <c r="C17" s="26">
        <v>1</v>
      </c>
      <c r="D17" s="27"/>
      <c r="E17" s="26">
        <v>0.38</v>
      </c>
      <c r="F17" s="27"/>
      <c r="G17" s="28">
        <f>C17*E17</f>
        <v>0.38</v>
      </c>
    </row>
    <row r="18" s="1" customFormat="1" ht="17.25" spans="1:7">
      <c r="A18" s="20" t="s">
        <v>105</v>
      </c>
      <c r="B18" s="20" t="s">
        <v>31</v>
      </c>
      <c r="C18" s="26">
        <v>0.5</v>
      </c>
      <c r="D18" s="27"/>
      <c r="E18" s="26">
        <v>6</v>
      </c>
      <c r="F18" s="27"/>
      <c r="G18" s="28">
        <v>3</v>
      </c>
    </row>
    <row r="19" s="1" customFormat="1" ht="17.25" spans="1:7">
      <c r="A19" s="29" t="s">
        <v>127</v>
      </c>
      <c r="B19" s="30" t="s">
        <v>25</v>
      </c>
      <c r="C19" s="26">
        <v>3</v>
      </c>
      <c r="D19" s="27"/>
      <c r="E19" s="31">
        <v>1.8</v>
      </c>
      <c r="F19" s="32"/>
      <c r="G19" s="28">
        <f>C19*E19</f>
        <v>5.4</v>
      </c>
    </row>
    <row r="20" spans="1:7">
      <c r="A20" s="29" t="s">
        <v>80</v>
      </c>
      <c r="B20" s="29" t="s">
        <v>33</v>
      </c>
      <c r="C20" s="26">
        <v>3</v>
      </c>
      <c r="D20" s="27"/>
      <c r="E20" s="31">
        <v>0.7</v>
      </c>
      <c r="F20" s="32"/>
      <c r="G20" s="28">
        <f>C20*E20</f>
        <v>2.1</v>
      </c>
    </row>
    <row r="21" ht="17.25" spans="1:7">
      <c r="A21" s="29" t="s">
        <v>16</v>
      </c>
      <c r="B21" s="30"/>
      <c r="C21" s="31"/>
      <c r="D21" s="32"/>
      <c r="E21" s="31"/>
      <c r="F21" s="32"/>
      <c r="G21" s="33">
        <f>SUM(G17:G20)</f>
        <v>10.88</v>
      </c>
    </row>
    <row r="22" spans="1:7">
      <c r="A22" s="24" t="s">
        <v>34</v>
      </c>
      <c r="B22" s="24"/>
      <c r="C22" s="24"/>
      <c r="D22" s="24"/>
      <c r="E22" s="24"/>
      <c r="F22" s="24"/>
      <c r="G22" s="24"/>
    </row>
    <row r="23" spans="1:7">
      <c r="A23" s="20" t="s">
        <v>35</v>
      </c>
      <c r="B23" s="20" t="s">
        <v>36</v>
      </c>
      <c r="C23" s="26" t="s">
        <v>21</v>
      </c>
      <c r="D23" s="27"/>
      <c r="E23" s="26" t="s">
        <v>37</v>
      </c>
      <c r="F23" s="27"/>
      <c r="G23" s="20" t="s">
        <v>38</v>
      </c>
    </row>
    <row r="24" ht="17.25" spans="1:7">
      <c r="A24" s="20" t="s">
        <v>140</v>
      </c>
      <c r="B24" s="22" t="s">
        <v>160</v>
      </c>
      <c r="C24" s="26">
        <v>2</v>
      </c>
      <c r="D24" s="27"/>
      <c r="E24" s="26">
        <v>93</v>
      </c>
      <c r="F24" s="27"/>
      <c r="G24" s="21">
        <f>C24*E24</f>
        <v>186</v>
      </c>
    </row>
    <row r="25" ht="17.25" spans="1:7">
      <c r="A25" s="20" t="s">
        <v>16</v>
      </c>
      <c r="B25" s="22"/>
      <c r="C25" s="26"/>
      <c r="D25" s="27"/>
      <c r="E25" s="26"/>
      <c r="F25" s="27"/>
      <c r="G25" s="21">
        <f>SUM(G24:G24)</f>
        <v>186</v>
      </c>
    </row>
    <row r="26" spans="1:7">
      <c r="A26" s="14" t="s">
        <v>39</v>
      </c>
      <c r="B26" s="15"/>
      <c r="C26" s="15"/>
      <c r="D26" s="15"/>
      <c r="E26" s="15"/>
      <c r="F26" s="15"/>
      <c r="G26" s="16"/>
    </row>
    <row r="27" spans="1:7">
      <c r="A27" s="20" t="s">
        <v>35</v>
      </c>
      <c r="B27" s="20" t="s">
        <v>36</v>
      </c>
      <c r="C27" s="26" t="s">
        <v>40</v>
      </c>
      <c r="D27" s="27"/>
      <c r="E27" s="26" t="s">
        <v>22</v>
      </c>
      <c r="F27" s="27"/>
      <c r="G27" s="20" t="s">
        <v>13</v>
      </c>
    </row>
    <row r="28" spans="1:7">
      <c r="A28" s="20" t="s">
        <v>41</v>
      </c>
      <c r="B28" s="20" t="s">
        <v>42</v>
      </c>
      <c r="C28" s="26">
        <v>1</v>
      </c>
      <c r="D28" s="27"/>
      <c r="E28" s="26">
        <v>1.74</v>
      </c>
      <c r="F28" s="27"/>
      <c r="G28" s="21">
        <f>C28*E28</f>
        <v>1.74</v>
      </c>
    </row>
    <row r="29" spans="1:7">
      <c r="A29" s="20" t="s">
        <v>43</v>
      </c>
      <c r="B29" s="20" t="s">
        <v>44</v>
      </c>
      <c r="C29" s="26">
        <v>2</v>
      </c>
      <c r="D29" s="27"/>
      <c r="E29" s="26">
        <v>0.75</v>
      </c>
      <c r="F29" s="27"/>
      <c r="G29" s="21">
        <f>C29*E29</f>
        <v>1.5</v>
      </c>
    </row>
    <row r="30" ht="17.25" spans="1:7">
      <c r="A30" s="20" t="s">
        <v>16</v>
      </c>
      <c r="B30" s="34"/>
      <c r="C30" s="26"/>
      <c r="D30" s="27"/>
      <c r="E30" s="26"/>
      <c r="F30" s="27"/>
      <c r="G30" s="23">
        <f>SUM(G28:G29)</f>
        <v>3.24</v>
      </c>
    </row>
    <row r="31" spans="1:7">
      <c r="A31" s="14" t="s">
        <v>45</v>
      </c>
      <c r="B31" s="15"/>
      <c r="C31" s="15"/>
      <c r="D31" s="15"/>
      <c r="E31" s="15"/>
      <c r="F31" s="15"/>
      <c r="G31" s="16"/>
    </row>
    <row r="32" spans="1:7">
      <c r="A32" s="35" t="s">
        <v>46</v>
      </c>
      <c r="B32" s="36"/>
      <c r="C32" s="36"/>
      <c r="D32" s="36"/>
      <c r="E32" s="15"/>
      <c r="F32" s="15"/>
      <c r="G32" s="16"/>
    </row>
    <row r="33" spans="1:7">
      <c r="A33" s="37" t="s">
        <v>47</v>
      </c>
      <c r="B33" s="37" t="s">
        <v>48</v>
      </c>
      <c r="C33" s="37" t="s">
        <v>49</v>
      </c>
      <c r="D33" s="38"/>
      <c r="E33" s="39" t="s">
        <v>50</v>
      </c>
      <c r="F33" s="27"/>
      <c r="G33" s="20" t="s">
        <v>13</v>
      </c>
    </row>
    <row r="34" spans="1:7">
      <c r="A34" s="20" t="s">
        <v>51</v>
      </c>
      <c r="B34" s="20">
        <v>180000</v>
      </c>
      <c r="C34" s="52">
        <v>5</v>
      </c>
      <c r="D34" s="38"/>
      <c r="E34" s="40">
        <v>1.5</v>
      </c>
      <c r="F34" s="41"/>
      <c r="G34" s="21">
        <f t="shared" ref="G34:G40" si="0">IFERROR(B34/C34/12/22/8*E34,0)</f>
        <v>25.5681818181818</v>
      </c>
    </row>
    <row r="35" spans="1:7">
      <c r="A35" s="20" t="s">
        <v>77</v>
      </c>
      <c r="B35" s="20">
        <v>138000</v>
      </c>
      <c r="C35" s="26">
        <v>5</v>
      </c>
      <c r="D35" s="27"/>
      <c r="E35" s="40">
        <v>1.5</v>
      </c>
      <c r="F35" s="41"/>
      <c r="G35" s="21">
        <f t="shared" si="0"/>
        <v>19.6022727272727</v>
      </c>
    </row>
    <row r="36" spans="1:7">
      <c r="A36" s="26" t="s">
        <v>92</v>
      </c>
      <c r="B36" s="20">
        <v>88500</v>
      </c>
      <c r="C36" s="26">
        <v>5</v>
      </c>
      <c r="D36" s="27"/>
      <c r="E36" s="40">
        <v>1.5</v>
      </c>
      <c r="F36" s="41"/>
      <c r="G36" s="21">
        <f t="shared" si="0"/>
        <v>12.5710227272727</v>
      </c>
    </row>
    <row r="37" spans="1:7">
      <c r="A37" s="26" t="s">
        <v>86</v>
      </c>
      <c r="B37" s="20">
        <v>1188</v>
      </c>
      <c r="C37" s="26">
        <v>5</v>
      </c>
      <c r="D37" s="27"/>
      <c r="E37" s="40">
        <v>1.5</v>
      </c>
      <c r="F37" s="41"/>
      <c r="G37" s="21">
        <f t="shared" si="0"/>
        <v>0.16875</v>
      </c>
    </row>
    <row r="38" spans="1:7">
      <c r="A38" s="26" t="s">
        <v>52</v>
      </c>
      <c r="B38" s="20">
        <v>4000</v>
      </c>
      <c r="C38" s="26">
        <v>5</v>
      </c>
      <c r="D38" s="27"/>
      <c r="E38" s="40">
        <v>1.5</v>
      </c>
      <c r="F38" s="41"/>
      <c r="G38" s="21">
        <f t="shared" si="0"/>
        <v>0.568181818181818</v>
      </c>
    </row>
    <row r="39" spans="1:7">
      <c r="A39" s="26" t="s">
        <v>53</v>
      </c>
      <c r="B39" s="20">
        <v>3550</v>
      </c>
      <c r="C39" s="26">
        <v>5</v>
      </c>
      <c r="D39" s="27"/>
      <c r="E39" s="40">
        <v>1.5</v>
      </c>
      <c r="F39" s="41"/>
      <c r="G39" s="21">
        <f t="shared" si="0"/>
        <v>0.504261363636364</v>
      </c>
    </row>
    <row r="40" spans="1:7">
      <c r="A40" s="26" t="s">
        <v>87</v>
      </c>
      <c r="B40" s="20">
        <v>5000</v>
      </c>
      <c r="C40" s="26">
        <v>5</v>
      </c>
      <c r="D40" s="27"/>
      <c r="E40" s="40">
        <v>1.5</v>
      </c>
      <c r="F40" s="41"/>
      <c r="G40" s="21">
        <f t="shared" si="0"/>
        <v>0.710227272727273</v>
      </c>
    </row>
    <row r="41" ht="17.25" spans="1:7">
      <c r="A41" s="26" t="s">
        <v>16</v>
      </c>
      <c r="B41" s="34"/>
      <c r="C41" s="26"/>
      <c r="D41" s="27"/>
      <c r="E41" s="39"/>
      <c r="F41" s="27"/>
      <c r="G41" s="21">
        <f>SUM(G34:G40)</f>
        <v>59.6928977272727</v>
      </c>
    </row>
    <row r="42" spans="1:7">
      <c r="A42" s="42" t="s">
        <v>54</v>
      </c>
      <c r="B42" s="43"/>
      <c r="C42" s="43"/>
      <c r="D42" s="43"/>
      <c r="E42" s="43"/>
      <c r="F42" s="43"/>
      <c r="G42" s="44"/>
    </row>
    <row r="43" ht="30" spans="1:7">
      <c r="A43" s="17" t="s">
        <v>35</v>
      </c>
      <c r="B43" s="17" t="s">
        <v>48</v>
      </c>
      <c r="C43" s="18" t="s">
        <v>55</v>
      </c>
      <c r="D43" s="17" t="s">
        <v>56</v>
      </c>
      <c r="E43" s="17" t="s">
        <v>49</v>
      </c>
      <c r="F43" s="17" t="s">
        <v>50</v>
      </c>
      <c r="G43" s="17" t="s">
        <v>13</v>
      </c>
    </row>
    <row r="44" ht="15" spans="1:7">
      <c r="A44" s="20" t="s">
        <v>88</v>
      </c>
      <c r="B44" s="45">
        <v>46244103.63</v>
      </c>
      <c r="C44" s="20">
        <v>13777</v>
      </c>
      <c r="D44" s="20">
        <v>580</v>
      </c>
      <c r="E44" s="20">
        <v>50</v>
      </c>
      <c r="F44" s="20">
        <v>1.5</v>
      </c>
      <c r="G44" s="21">
        <f>IFERROR(B44/C44/E44/12/22/8*D44*F44,0)</f>
        <v>27.6539416251641</v>
      </c>
    </row>
    <row r="45" ht="17.25" spans="1:7">
      <c r="A45" s="20" t="s">
        <v>16</v>
      </c>
      <c r="B45" s="20"/>
      <c r="C45" s="20"/>
      <c r="D45" s="20"/>
      <c r="E45" s="20"/>
      <c r="F45" s="20"/>
      <c r="G45" s="33">
        <f>SUM(G44:G44)</f>
        <v>27.6539416251641</v>
      </c>
    </row>
    <row r="46" ht="15" spans="1:7">
      <c r="A46" s="24" t="s">
        <v>58</v>
      </c>
      <c r="B46" s="24"/>
      <c r="C46" s="24"/>
      <c r="D46" s="24"/>
      <c r="E46" s="24"/>
      <c r="F46" s="24"/>
      <c r="G46" s="24"/>
    </row>
    <row r="47" spans="1:7">
      <c r="A47" s="14" t="s">
        <v>59</v>
      </c>
      <c r="B47" s="15"/>
      <c r="C47" s="15"/>
      <c r="D47" s="15"/>
      <c r="E47" s="15"/>
      <c r="F47" s="16"/>
      <c r="G47" s="21">
        <f>(G9+G14+G21+G30+G41+G45)*G48</f>
        <v>189.460231083439</v>
      </c>
    </row>
    <row r="48" spans="1:7">
      <c r="A48" s="14" t="s">
        <v>60</v>
      </c>
      <c r="B48" s="15"/>
      <c r="C48" s="15"/>
      <c r="D48" s="15"/>
      <c r="E48" s="15"/>
      <c r="F48" s="16"/>
      <c r="G48" s="28">
        <v>0.18</v>
      </c>
    </row>
    <row r="49" spans="1:7">
      <c r="A49" s="46" t="s">
        <v>61</v>
      </c>
      <c r="B49" s="47"/>
      <c r="C49" s="47"/>
      <c r="D49" s="47"/>
      <c r="E49" s="47"/>
      <c r="F49" s="48"/>
      <c r="G49" s="28">
        <f>G50</f>
        <v>0.16</v>
      </c>
    </row>
    <row r="50" spans="1:7">
      <c r="A50" s="14" t="s">
        <v>62</v>
      </c>
      <c r="B50" s="15"/>
      <c r="C50" s="15"/>
      <c r="D50" s="15"/>
      <c r="E50" s="15"/>
      <c r="F50" s="16"/>
      <c r="G50" s="28">
        <v>0.16</v>
      </c>
    </row>
    <row r="51" ht="17.25" spans="1:7">
      <c r="A51" s="49" t="s">
        <v>16</v>
      </c>
      <c r="B51" s="50"/>
      <c r="C51" s="50"/>
      <c r="D51" s="50"/>
      <c r="E51" s="50"/>
      <c r="F51" s="51"/>
      <c r="G51" s="33">
        <f>G47+G49</f>
        <v>189.620231083439</v>
      </c>
    </row>
    <row r="52" ht="17.25" spans="1:7">
      <c r="A52" s="14" t="s">
        <v>63</v>
      </c>
      <c r="B52" s="15"/>
      <c r="C52" s="15"/>
      <c r="D52" s="15"/>
      <c r="E52" s="15"/>
      <c r="F52" s="16"/>
      <c r="G52" s="23">
        <f>G9+G14+G21+G25+G30+G41+G45+G51</f>
        <v>1428.17707043588</v>
      </c>
    </row>
    <row r="53" ht="15" spans="1:7">
      <c r="A53" s="46" t="s">
        <v>64</v>
      </c>
      <c r="B53" s="47"/>
      <c r="C53" s="47"/>
      <c r="D53" s="47"/>
      <c r="E53" s="47"/>
      <c r="F53" s="47"/>
      <c r="G53" s="48"/>
    </row>
    <row r="71" ht="13.5"/>
  </sheetData>
  <mergeCells count="78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A15:G15"/>
    <mergeCell ref="C16:D16"/>
    <mergeCell ref="E16:F16"/>
    <mergeCell ref="C17:D17"/>
    <mergeCell ref="E17:F17"/>
    <mergeCell ref="C18:D18"/>
    <mergeCell ref="E18:F18"/>
    <mergeCell ref="C19:D19"/>
    <mergeCell ref="E19:F19"/>
    <mergeCell ref="C20:D20"/>
    <mergeCell ref="E20:F20"/>
    <mergeCell ref="C21:D21"/>
    <mergeCell ref="E21:F21"/>
    <mergeCell ref="A22:G22"/>
    <mergeCell ref="C23:D23"/>
    <mergeCell ref="E23:F23"/>
    <mergeCell ref="C24:D24"/>
    <mergeCell ref="E24:F24"/>
    <mergeCell ref="C25:D25"/>
    <mergeCell ref="E25:F25"/>
    <mergeCell ref="A26:G26"/>
    <mergeCell ref="C27:D27"/>
    <mergeCell ref="E27:F27"/>
    <mergeCell ref="C28:D28"/>
    <mergeCell ref="E28:F28"/>
    <mergeCell ref="C29:D29"/>
    <mergeCell ref="E29:F29"/>
    <mergeCell ref="C30:D30"/>
    <mergeCell ref="E30:F30"/>
    <mergeCell ref="A31:G31"/>
    <mergeCell ref="A32:G32"/>
    <mergeCell ref="C33:D33"/>
    <mergeCell ref="E33:F33"/>
    <mergeCell ref="C34:D34"/>
    <mergeCell ref="E34:F34"/>
    <mergeCell ref="C35:D35"/>
    <mergeCell ref="E35:F35"/>
    <mergeCell ref="C36:D36"/>
    <mergeCell ref="E36:F36"/>
    <mergeCell ref="C37:D37"/>
    <mergeCell ref="E37:F37"/>
    <mergeCell ref="C38:D38"/>
    <mergeCell ref="E38:F38"/>
    <mergeCell ref="C39:D39"/>
    <mergeCell ref="E39:F39"/>
    <mergeCell ref="C40:D40"/>
    <mergeCell ref="E40:F40"/>
    <mergeCell ref="C41:D41"/>
    <mergeCell ref="E41:F41"/>
    <mergeCell ref="A42:G42"/>
    <mergeCell ref="A46:G46"/>
    <mergeCell ref="A47:F47"/>
    <mergeCell ref="A48:F48"/>
    <mergeCell ref="A49:F49"/>
    <mergeCell ref="A50:F50"/>
    <mergeCell ref="A51:F51"/>
    <mergeCell ref="A52:F52"/>
    <mergeCell ref="A53:G53"/>
  </mergeCells>
  <pageMargins left="0.7" right="0.7" top="0.75" bottom="0.75" header="0.3" footer="0.3"/>
  <pageSetup paperSize="9" scale="80" orientation="portrait"/>
  <headerFooter/>
  <legacyDrawing r:id="rId2"/>
</worksheet>
</file>

<file path=xl/worksheets/sheet10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65"/>
  <sheetViews>
    <sheetView topLeftCell="A47" workbookViewId="0">
      <selection activeCell="A66" sqref="$A66:$XFD76"/>
    </sheetView>
  </sheetViews>
  <sheetFormatPr defaultColWidth="8.75" defaultRowHeight="16.5"/>
  <cols>
    <col min="1" max="1" width="18.75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296</v>
      </c>
      <c r="C4" s="10" t="s">
        <v>6</v>
      </c>
      <c r="D4" s="11" t="s">
        <v>297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ht="15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2</v>
      </c>
      <c r="C7" s="18">
        <v>3.5</v>
      </c>
      <c r="D7" s="19"/>
      <c r="E7" s="18">
        <v>96.35</v>
      </c>
      <c r="F7" s="19"/>
      <c r="G7" s="21">
        <f>B7*C7*E7</f>
        <v>674.45</v>
      </c>
    </row>
    <row r="8" ht="16.15" customHeight="1" spans="1:12">
      <c r="A8" s="20" t="s">
        <v>15</v>
      </c>
      <c r="B8" s="20">
        <v>3</v>
      </c>
      <c r="C8" s="18">
        <v>3.5</v>
      </c>
      <c r="D8" s="19"/>
      <c r="E8" s="18">
        <v>206.68</v>
      </c>
      <c r="F8" s="19"/>
      <c r="G8" s="21">
        <f>B8*C8*E8</f>
        <v>2170.14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2844.59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spans="1:12">
      <c r="A13" s="20" t="s">
        <v>100</v>
      </c>
      <c r="B13" s="20" t="s">
        <v>33</v>
      </c>
      <c r="C13" s="26">
        <v>4</v>
      </c>
      <c r="D13" s="27"/>
      <c r="E13" s="26">
        <v>42</v>
      </c>
      <c r="F13" s="27"/>
      <c r="G13" s="28">
        <f>C13*E13</f>
        <v>168</v>
      </c>
    </row>
    <row r="14" ht="17.25" spans="1:12">
      <c r="A14" s="20" t="s">
        <v>99</v>
      </c>
      <c r="B14" s="22" t="s">
        <v>103</v>
      </c>
      <c r="C14" s="26">
        <v>1</v>
      </c>
      <c r="D14" s="27"/>
      <c r="E14" s="26">
        <v>0.33</v>
      </c>
      <c r="F14" s="27"/>
      <c r="G14" s="28">
        <f>C14*E14</f>
        <v>0.33</v>
      </c>
    </row>
    <row r="15" ht="17.25" spans="1:12">
      <c r="A15" s="20" t="s">
        <v>101</v>
      </c>
      <c r="B15" s="22" t="s">
        <v>33</v>
      </c>
      <c r="C15" s="26">
        <v>1</v>
      </c>
      <c r="D15" s="27"/>
      <c r="E15" s="26">
        <v>38</v>
      </c>
      <c r="F15" s="27"/>
      <c r="G15" s="28">
        <f>C15*E15</f>
        <v>38</v>
      </c>
    </row>
    <row r="16" ht="17.25" spans="1:12">
      <c r="A16" s="20" t="s">
        <v>102</v>
      </c>
      <c r="B16" s="22" t="s">
        <v>103</v>
      </c>
      <c r="C16" s="26">
        <v>1</v>
      </c>
      <c r="D16" s="27"/>
      <c r="E16" s="26">
        <v>10</v>
      </c>
      <c r="F16" s="27"/>
      <c r="G16" s="21">
        <f>C16*E16</f>
        <v>10</v>
      </c>
    </row>
    <row r="17" ht="17.25" spans="1:7">
      <c r="A17" s="20" t="s">
        <v>16</v>
      </c>
      <c r="B17" s="22"/>
      <c r="C17" s="26"/>
      <c r="D17" s="27"/>
      <c r="E17" s="26"/>
      <c r="F17" s="27"/>
      <c r="G17" s="23">
        <f>SUM(G13:G16)</f>
        <v>216.33</v>
      </c>
    </row>
    <row r="18" spans="1:7">
      <c r="A18" s="14" t="s">
        <v>23</v>
      </c>
      <c r="B18" s="15"/>
      <c r="C18" s="15"/>
      <c r="D18" s="15"/>
      <c r="E18" s="15"/>
      <c r="F18" s="15"/>
      <c r="G18" s="16"/>
    </row>
    <row r="19" spans="1:7">
      <c r="A19" s="20" t="s">
        <v>19</v>
      </c>
      <c r="B19" s="20" t="s">
        <v>20</v>
      </c>
      <c r="C19" s="26" t="s">
        <v>21</v>
      </c>
      <c r="D19" s="27"/>
      <c r="E19" s="26" t="s">
        <v>22</v>
      </c>
      <c r="F19" s="27"/>
      <c r="G19" s="20" t="s">
        <v>13</v>
      </c>
    </row>
    <row r="20" spans="1:7">
      <c r="A20" s="20" t="s">
        <v>24</v>
      </c>
      <c r="B20" s="20" t="s">
        <v>25</v>
      </c>
      <c r="C20" s="26">
        <v>4</v>
      </c>
      <c r="D20" s="27"/>
      <c r="E20" s="26">
        <v>0.32</v>
      </c>
      <c r="F20" s="27"/>
      <c r="G20" s="28">
        <f t="shared" ref="G20:G36" si="0">C20*E20</f>
        <v>1.28</v>
      </c>
    </row>
    <row r="21" spans="1:7">
      <c r="A21" s="20" t="s">
        <v>26</v>
      </c>
      <c r="B21" s="20" t="s">
        <v>25</v>
      </c>
      <c r="C21" s="26">
        <v>4</v>
      </c>
      <c r="D21" s="27"/>
      <c r="E21" s="26">
        <v>0.45</v>
      </c>
      <c r="F21" s="27"/>
      <c r="G21" s="28">
        <f t="shared" si="0"/>
        <v>1.8</v>
      </c>
    </row>
    <row r="22" spans="1:7">
      <c r="A22" s="20" t="s">
        <v>27</v>
      </c>
      <c r="B22" s="20" t="s">
        <v>28</v>
      </c>
      <c r="C22" s="26">
        <v>2</v>
      </c>
      <c r="D22" s="27"/>
      <c r="E22" s="26">
        <v>2.3</v>
      </c>
      <c r="F22" s="27"/>
      <c r="G22" s="28">
        <f t="shared" si="0"/>
        <v>4.6</v>
      </c>
    </row>
    <row r="23" spans="1:7">
      <c r="A23" s="20" t="s">
        <v>29</v>
      </c>
      <c r="B23" s="20" t="s">
        <v>25</v>
      </c>
      <c r="C23" s="26">
        <v>1</v>
      </c>
      <c r="D23" s="27"/>
      <c r="E23" s="26">
        <v>3.5</v>
      </c>
      <c r="F23" s="27"/>
      <c r="G23" s="28">
        <f t="shared" si="0"/>
        <v>3.5</v>
      </c>
    </row>
    <row r="24" spans="1:7">
      <c r="A24" s="20" t="s">
        <v>30</v>
      </c>
      <c r="B24" s="20" t="s">
        <v>31</v>
      </c>
      <c r="C24" s="26">
        <v>0.5</v>
      </c>
      <c r="D24" s="27"/>
      <c r="E24" s="26">
        <v>5.7</v>
      </c>
      <c r="F24" s="27"/>
      <c r="G24" s="28">
        <f t="shared" si="0"/>
        <v>2.85</v>
      </c>
    </row>
    <row r="25" spans="1:7">
      <c r="A25" s="20" t="s">
        <v>32</v>
      </c>
      <c r="B25" s="20" t="s">
        <v>33</v>
      </c>
      <c r="C25" s="26">
        <v>1</v>
      </c>
      <c r="D25" s="27"/>
      <c r="E25" s="26">
        <v>0.38</v>
      </c>
      <c r="F25" s="27"/>
      <c r="G25" s="28">
        <f t="shared" si="0"/>
        <v>0.38</v>
      </c>
    </row>
    <row r="26" s="1" customFormat="1" ht="17.25" spans="1:7">
      <c r="A26" s="20" t="s">
        <v>105</v>
      </c>
      <c r="B26" s="20" t="s">
        <v>31</v>
      </c>
      <c r="C26" s="26">
        <v>0.5</v>
      </c>
      <c r="D26" s="27"/>
      <c r="E26" s="26">
        <v>6</v>
      </c>
      <c r="F26" s="27"/>
      <c r="G26" s="28">
        <f t="shared" si="0"/>
        <v>3</v>
      </c>
    </row>
    <row r="27" s="1" customFormat="1" ht="17.25" spans="1:7">
      <c r="A27" s="29" t="s">
        <v>127</v>
      </c>
      <c r="B27" s="30" t="s">
        <v>25</v>
      </c>
      <c r="C27" s="26">
        <v>4</v>
      </c>
      <c r="D27" s="27"/>
      <c r="E27" s="31">
        <v>1.8</v>
      </c>
      <c r="F27" s="32"/>
      <c r="G27" s="28">
        <f t="shared" si="0"/>
        <v>7.2</v>
      </c>
    </row>
    <row r="28" s="1" customFormat="1" ht="17.25" spans="1:7">
      <c r="A28" s="29" t="s">
        <v>104</v>
      </c>
      <c r="B28" s="30" t="s">
        <v>33</v>
      </c>
      <c r="C28" s="26">
        <v>3</v>
      </c>
      <c r="D28" s="27"/>
      <c r="E28" s="31">
        <v>0.6</v>
      </c>
      <c r="F28" s="32"/>
      <c r="G28" s="28">
        <f t="shared" si="0"/>
        <v>1.8</v>
      </c>
    </row>
    <row r="29" spans="1:7">
      <c r="A29" s="20" t="s">
        <v>83</v>
      </c>
      <c r="B29" s="20" t="s">
        <v>84</v>
      </c>
      <c r="C29" s="26">
        <v>3</v>
      </c>
      <c r="D29" s="27"/>
      <c r="E29" s="26">
        <v>7.6</v>
      </c>
      <c r="F29" s="27"/>
      <c r="G29" s="28">
        <f t="shared" si="0"/>
        <v>22.8</v>
      </c>
    </row>
    <row r="30" spans="1:7">
      <c r="A30" s="29" t="s">
        <v>85</v>
      </c>
      <c r="B30" s="29" t="s">
        <v>25</v>
      </c>
      <c r="C30" s="26">
        <v>1</v>
      </c>
      <c r="D30" s="27"/>
      <c r="E30" s="31">
        <v>280</v>
      </c>
      <c r="F30" s="32"/>
      <c r="G30" s="28">
        <f t="shared" si="0"/>
        <v>280</v>
      </c>
    </row>
    <row r="31" spans="1:7">
      <c r="A31" s="29" t="s">
        <v>80</v>
      </c>
      <c r="B31" s="29" t="s">
        <v>33</v>
      </c>
      <c r="C31" s="26">
        <v>4</v>
      </c>
      <c r="D31" s="27"/>
      <c r="E31" s="31">
        <v>0.7</v>
      </c>
      <c r="F31" s="32"/>
      <c r="G31" s="28">
        <f t="shared" si="0"/>
        <v>2.8</v>
      </c>
    </row>
    <row r="32" ht="17.25" spans="1:7">
      <c r="A32" s="29" t="s">
        <v>16</v>
      </c>
      <c r="B32" s="30"/>
      <c r="C32" s="31"/>
      <c r="D32" s="32"/>
      <c r="E32" s="31"/>
      <c r="F32" s="32"/>
      <c r="G32" s="33">
        <f>SUM(G20:G31)</f>
        <v>332.01</v>
      </c>
    </row>
    <row r="33" spans="1:7">
      <c r="A33" s="24" t="s">
        <v>34</v>
      </c>
      <c r="B33" s="24"/>
      <c r="C33" s="24"/>
      <c r="D33" s="24"/>
      <c r="E33" s="24"/>
      <c r="F33" s="24"/>
      <c r="G33" s="24"/>
    </row>
    <row r="34" ht="15" spans="1:7">
      <c r="A34" s="20" t="s">
        <v>35</v>
      </c>
      <c r="B34" s="20" t="s">
        <v>36</v>
      </c>
      <c r="C34" s="26" t="s">
        <v>21</v>
      </c>
      <c r="D34" s="27"/>
      <c r="E34" s="26" t="s">
        <v>37</v>
      </c>
      <c r="F34" s="27"/>
      <c r="G34" s="20" t="s">
        <v>38</v>
      </c>
    </row>
    <row r="35" ht="17.25" spans="1:7">
      <c r="A35" s="20"/>
      <c r="B35" s="22"/>
      <c r="C35" s="26"/>
      <c r="D35" s="27"/>
      <c r="E35" s="26"/>
      <c r="F35" s="27"/>
      <c r="G35" s="21"/>
    </row>
    <row r="36" ht="17.25" spans="1:7">
      <c r="A36" s="20" t="s">
        <v>16</v>
      </c>
      <c r="B36" s="22"/>
      <c r="C36" s="26"/>
      <c r="D36" s="27"/>
      <c r="E36" s="26"/>
      <c r="F36" s="27"/>
      <c r="G36" s="23">
        <f>SUM(G35:G35)</f>
        <v>0</v>
      </c>
    </row>
    <row r="37" ht="15" spans="1:7">
      <c r="A37" s="14" t="s">
        <v>39</v>
      </c>
      <c r="B37" s="15"/>
      <c r="C37" s="15"/>
      <c r="D37" s="15"/>
      <c r="E37" s="15"/>
      <c r="F37" s="15"/>
      <c r="G37" s="16"/>
    </row>
    <row r="38" spans="1:7">
      <c r="A38" s="20" t="s">
        <v>35</v>
      </c>
      <c r="B38" s="20" t="s">
        <v>36</v>
      </c>
      <c r="C38" s="26" t="s">
        <v>40</v>
      </c>
      <c r="D38" s="27"/>
      <c r="E38" s="26" t="s">
        <v>22</v>
      </c>
      <c r="F38" s="27"/>
      <c r="G38" s="20" t="s">
        <v>13</v>
      </c>
    </row>
    <row r="39" spans="1:7">
      <c r="A39" s="20" t="s">
        <v>41</v>
      </c>
      <c r="B39" s="20" t="s">
        <v>42</v>
      </c>
      <c r="C39" s="26">
        <v>1</v>
      </c>
      <c r="D39" s="27"/>
      <c r="E39" s="26">
        <v>1.74</v>
      </c>
      <c r="F39" s="27"/>
      <c r="G39" s="21">
        <f>C39*E39</f>
        <v>1.74</v>
      </c>
    </row>
    <row r="40" spans="1:7">
      <c r="A40" s="20" t="s">
        <v>43</v>
      </c>
      <c r="B40" s="20" t="s">
        <v>44</v>
      </c>
      <c r="C40" s="26">
        <v>3</v>
      </c>
      <c r="D40" s="27"/>
      <c r="E40" s="26">
        <v>0.75</v>
      </c>
      <c r="F40" s="27"/>
      <c r="G40" s="21">
        <f>C40*E40</f>
        <v>2.25</v>
      </c>
    </row>
    <row r="41" ht="17.25" spans="1:7">
      <c r="A41" s="20" t="s">
        <v>16</v>
      </c>
      <c r="B41" s="34"/>
      <c r="C41" s="26"/>
      <c r="D41" s="27"/>
      <c r="E41" s="26"/>
      <c r="F41" s="27"/>
      <c r="G41" s="23">
        <f>SUM(G39:G40)</f>
        <v>3.99</v>
      </c>
    </row>
    <row r="42" spans="1:7">
      <c r="A42" s="14" t="s">
        <v>45</v>
      </c>
      <c r="B42" s="15"/>
      <c r="C42" s="15"/>
      <c r="D42" s="15"/>
      <c r="E42" s="15"/>
      <c r="F42" s="15"/>
      <c r="G42" s="16"/>
    </row>
    <row r="43" spans="1:7">
      <c r="A43" s="35" t="s">
        <v>46</v>
      </c>
      <c r="B43" s="36"/>
      <c r="C43" s="36"/>
      <c r="D43" s="36"/>
      <c r="E43" s="15"/>
      <c r="F43" s="15"/>
      <c r="G43" s="16"/>
    </row>
    <row r="44" spans="1:7">
      <c r="A44" s="37" t="s">
        <v>47</v>
      </c>
      <c r="B44" s="37" t="s">
        <v>48</v>
      </c>
      <c r="C44" s="37" t="s">
        <v>49</v>
      </c>
      <c r="D44" s="38"/>
      <c r="E44" s="39" t="s">
        <v>50</v>
      </c>
      <c r="F44" s="27"/>
      <c r="G44" s="20" t="s">
        <v>13</v>
      </c>
    </row>
    <row r="45" spans="1:7">
      <c r="A45" s="20" t="s">
        <v>51</v>
      </c>
      <c r="B45" s="20">
        <v>180000</v>
      </c>
      <c r="C45" s="52">
        <v>5</v>
      </c>
      <c r="D45" s="38"/>
      <c r="E45" s="40">
        <v>3.5</v>
      </c>
      <c r="F45" s="41"/>
      <c r="G45" s="21">
        <f t="shared" ref="G45:G52" si="1">IFERROR(B45/C45/12/22/8*E45,0)</f>
        <v>59.6590909090909</v>
      </c>
    </row>
    <row r="46" spans="1:7">
      <c r="A46" s="20" t="s">
        <v>77</v>
      </c>
      <c r="B46" s="20">
        <v>138000</v>
      </c>
      <c r="C46" s="26">
        <v>5</v>
      </c>
      <c r="D46" s="27"/>
      <c r="E46" s="40">
        <v>3.5</v>
      </c>
      <c r="F46" s="41"/>
      <c r="G46" s="21">
        <f t="shared" si="1"/>
        <v>45.7386363636364</v>
      </c>
    </row>
    <row r="47" spans="1:7">
      <c r="A47" s="26" t="s">
        <v>92</v>
      </c>
      <c r="B47" s="20">
        <v>88500</v>
      </c>
      <c r="C47" s="26">
        <v>5</v>
      </c>
      <c r="D47" s="27"/>
      <c r="E47" s="40">
        <v>3.5</v>
      </c>
      <c r="F47" s="41"/>
      <c r="G47" s="21">
        <f t="shared" si="1"/>
        <v>29.3323863636364</v>
      </c>
    </row>
    <row r="48" ht="15" customHeight="1" spans="1:7">
      <c r="A48" s="26" t="s">
        <v>86</v>
      </c>
      <c r="B48" s="20">
        <v>1188</v>
      </c>
      <c r="C48" s="26">
        <v>5</v>
      </c>
      <c r="D48" s="27"/>
      <c r="E48" s="40">
        <v>3.5</v>
      </c>
      <c r="F48" s="41"/>
      <c r="G48" s="21">
        <f t="shared" si="1"/>
        <v>0.39375</v>
      </c>
    </row>
    <row r="49" spans="1:7">
      <c r="A49" s="26" t="s">
        <v>52</v>
      </c>
      <c r="B49" s="20">
        <v>4000</v>
      </c>
      <c r="C49" s="26">
        <v>5</v>
      </c>
      <c r="D49" s="27"/>
      <c r="E49" s="40">
        <v>3.5</v>
      </c>
      <c r="F49" s="41"/>
      <c r="G49" s="21">
        <f t="shared" si="1"/>
        <v>1.32575757575758</v>
      </c>
    </row>
    <row r="50" spans="1:7">
      <c r="A50" s="26" t="s">
        <v>53</v>
      </c>
      <c r="B50" s="20">
        <v>3550</v>
      </c>
      <c r="C50" s="26">
        <v>5</v>
      </c>
      <c r="D50" s="27"/>
      <c r="E50" s="40">
        <v>3.5</v>
      </c>
      <c r="F50" s="41"/>
      <c r="G50" s="21">
        <f t="shared" si="1"/>
        <v>1.17660984848485</v>
      </c>
    </row>
    <row r="51" spans="1:7">
      <c r="A51" s="26" t="s">
        <v>87</v>
      </c>
      <c r="B51" s="20">
        <v>5000</v>
      </c>
      <c r="C51" s="26">
        <v>5</v>
      </c>
      <c r="D51" s="27"/>
      <c r="E51" s="40">
        <v>3.5</v>
      </c>
      <c r="F51" s="41"/>
      <c r="G51" s="21">
        <f t="shared" si="1"/>
        <v>1.65719696969697</v>
      </c>
    </row>
    <row r="52" spans="1:7">
      <c r="A52" s="26" t="s">
        <v>263</v>
      </c>
      <c r="B52" s="20">
        <v>449000</v>
      </c>
      <c r="C52" s="26">
        <v>5</v>
      </c>
      <c r="D52" s="27"/>
      <c r="E52" s="40">
        <v>3.5</v>
      </c>
      <c r="F52" s="41"/>
      <c r="G52" s="21">
        <f t="shared" si="1"/>
        <v>148.816287878788</v>
      </c>
    </row>
    <row r="53" ht="17.25" spans="1:7">
      <c r="A53" s="26" t="s">
        <v>16</v>
      </c>
      <c r="B53" s="34"/>
      <c r="C53" s="26"/>
      <c r="D53" s="27"/>
      <c r="E53" s="39"/>
      <c r="F53" s="27"/>
      <c r="G53" s="23">
        <f>SUM(G45:G52)</f>
        <v>288.099715909091</v>
      </c>
    </row>
    <row r="54" spans="1:7">
      <c r="A54" s="42" t="s">
        <v>54</v>
      </c>
      <c r="B54" s="43"/>
      <c r="C54" s="43"/>
      <c r="D54" s="43"/>
      <c r="E54" s="43"/>
      <c r="F54" s="43"/>
      <c r="G54" s="44"/>
    </row>
    <row r="55" ht="30" spans="1:7">
      <c r="A55" s="17" t="s">
        <v>35</v>
      </c>
      <c r="B55" s="17" t="s">
        <v>48</v>
      </c>
      <c r="C55" s="18" t="s">
        <v>55</v>
      </c>
      <c r="D55" s="17" t="s">
        <v>56</v>
      </c>
      <c r="E55" s="17" t="s">
        <v>49</v>
      </c>
      <c r="F55" s="17" t="s">
        <v>50</v>
      </c>
      <c r="G55" s="17" t="s">
        <v>13</v>
      </c>
    </row>
    <row r="56" ht="15" spans="1:7">
      <c r="A56" s="20" t="s">
        <v>88</v>
      </c>
      <c r="B56" s="45">
        <v>46244103.63</v>
      </c>
      <c r="C56" s="20">
        <v>13777</v>
      </c>
      <c r="D56" s="20">
        <v>580</v>
      </c>
      <c r="E56" s="20">
        <v>50</v>
      </c>
      <c r="F56" s="20">
        <v>3.5</v>
      </c>
      <c r="G56" s="21">
        <f>IFERROR(B56/C56/E56/12/22/8*D56*F56,0)</f>
        <v>64.5258637920497</v>
      </c>
    </row>
    <row r="57" ht="17.25" spans="1:7">
      <c r="A57" s="20" t="s">
        <v>16</v>
      </c>
      <c r="B57" s="20"/>
      <c r="C57" s="20"/>
      <c r="D57" s="20"/>
      <c r="E57" s="20"/>
      <c r="F57" s="20"/>
      <c r="G57" s="33">
        <f>SUM(G56:G56)</f>
        <v>64.5258637920497</v>
      </c>
    </row>
    <row r="58" ht="15" spans="1:7">
      <c r="A58" s="24" t="s">
        <v>58</v>
      </c>
      <c r="B58" s="24"/>
      <c r="C58" s="24"/>
      <c r="D58" s="24"/>
      <c r="E58" s="24"/>
      <c r="F58" s="24"/>
      <c r="G58" s="24"/>
    </row>
    <row r="59" spans="1:7">
      <c r="A59" s="14" t="s">
        <v>59</v>
      </c>
      <c r="B59" s="15"/>
      <c r="C59" s="15"/>
      <c r="D59" s="15"/>
      <c r="E59" s="15"/>
      <c r="F59" s="16"/>
      <c r="G59" s="21">
        <f>(G9+G17+G32+G41+G53+G57)*G60</f>
        <v>674.918204346205</v>
      </c>
    </row>
    <row r="60" spans="1:7">
      <c r="A60" s="14" t="s">
        <v>60</v>
      </c>
      <c r="B60" s="15"/>
      <c r="C60" s="15"/>
      <c r="D60" s="15"/>
      <c r="E60" s="15"/>
      <c r="F60" s="16"/>
      <c r="G60" s="28">
        <v>0.18</v>
      </c>
    </row>
    <row r="61" spans="1:7">
      <c r="A61" s="46" t="s">
        <v>61</v>
      </c>
      <c r="B61" s="47"/>
      <c r="C61" s="47"/>
      <c r="D61" s="47"/>
      <c r="E61" s="47"/>
      <c r="F61" s="48"/>
      <c r="G61" s="28">
        <f>G62</f>
        <v>0.16</v>
      </c>
    </row>
    <row r="62" spans="1:7">
      <c r="A62" s="14" t="s">
        <v>62</v>
      </c>
      <c r="B62" s="15"/>
      <c r="C62" s="15"/>
      <c r="D62" s="15"/>
      <c r="E62" s="15"/>
      <c r="F62" s="16"/>
      <c r="G62" s="28">
        <v>0.16</v>
      </c>
    </row>
    <row r="63" ht="17.25" spans="1:7">
      <c r="A63" s="49" t="s">
        <v>16</v>
      </c>
      <c r="B63" s="50"/>
      <c r="C63" s="50"/>
      <c r="D63" s="50"/>
      <c r="E63" s="50"/>
      <c r="F63" s="51"/>
      <c r="G63" s="33">
        <f>G59+G61</f>
        <v>675.078204346205</v>
      </c>
    </row>
    <row r="64" ht="17.25" spans="1:7">
      <c r="A64" s="14" t="s">
        <v>63</v>
      </c>
      <c r="B64" s="15"/>
      <c r="C64" s="15"/>
      <c r="D64" s="15"/>
      <c r="E64" s="15"/>
      <c r="F64" s="16"/>
      <c r="G64" s="23">
        <f>G9+G17+G32+G41+G53+G57+G63</f>
        <v>4424.62378404734</v>
      </c>
    </row>
    <row r="65" ht="15" spans="1:7">
      <c r="A65" s="46" t="s">
        <v>64</v>
      </c>
      <c r="B65" s="47"/>
      <c r="C65" s="47"/>
      <c r="D65" s="47"/>
      <c r="E65" s="47"/>
      <c r="F65" s="47"/>
      <c r="G65" s="48"/>
    </row>
  </sheetData>
  <mergeCells count="102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A18:G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C30:D30"/>
    <mergeCell ref="E30:F30"/>
    <mergeCell ref="C31:D31"/>
    <mergeCell ref="E31:F31"/>
    <mergeCell ref="C32:D32"/>
    <mergeCell ref="E32:F32"/>
    <mergeCell ref="A33:G33"/>
    <mergeCell ref="C34:D34"/>
    <mergeCell ref="E34:F34"/>
    <mergeCell ref="C35:D35"/>
    <mergeCell ref="E35:F35"/>
    <mergeCell ref="C36:D36"/>
    <mergeCell ref="E36:F36"/>
    <mergeCell ref="A37:G37"/>
    <mergeCell ref="C38:D38"/>
    <mergeCell ref="E38:F38"/>
    <mergeCell ref="C39:D39"/>
    <mergeCell ref="E39:F39"/>
    <mergeCell ref="C40:D40"/>
    <mergeCell ref="E40:F40"/>
    <mergeCell ref="C41:D41"/>
    <mergeCell ref="E41:F41"/>
    <mergeCell ref="A42:G42"/>
    <mergeCell ref="A43:G43"/>
    <mergeCell ref="C44:D44"/>
    <mergeCell ref="E44:F44"/>
    <mergeCell ref="C45:D45"/>
    <mergeCell ref="E45:F45"/>
    <mergeCell ref="C46:D46"/>
    <mergeCell ref="E46:F46"/>
    <mergeCell ref="C47:D47"/>
    <mergeCell ref="E47:F47"/>
    <mergeCell ref="C48:D48"/>
    <mergeCell ref="E48:F48"/>
    <mergeCell ref="C49:D49"/>
    <mergeCell ref="E49:F49"/>
    <mergeCell ref="C50:D50"/>
    <mergeCell ref="E50:F50"/>
    <mergeCell ref="C51:D51"/>
    <mergeCell ref="E51:F51"/>
    <mergeCell ref="C52:D52"/>
    <mergeCell ref="E52:F52"/>
    <mergeCell ref="C53:D53"/>
    <mergeCell ref="E53:F53"/>
    <mergeCell ref="A54:G54"/>
    <mergeCell ref="A58:G58"/>
    <mergeCell ref="A59:F59"/>
    <mergeCell ref="A60:F60"/>
    <mergeCell ref="A61:F61"/>
    <mergeCell ref="A62:F62"/>
    <mergeCell ref="A63:F63"/>
    <mergeCell ref="A64:F64"/>
    <mergeCell ref="A65:G65"/>
  </mergeCells>
  <pageMargins left="0.7" right="0.7" top="0.511805555555556" bottom="0.236111111111111" header="0.3" footer="0.3"/>
  <pageSetup paperSize="9" scale="70" orientation="portrait"/>
  <headerFooter/>
  <legacyDrawing r:id="rId2"/>
</worksheet>
</file>

<file path=xl/worksheets/sheet10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53"/>
  <sheetViews>
    <sheetView workbookViewId="0">
      <selection activeCell="A54" sqref="$A54:$XFD63"/>
    </sheetView>
  </sheetViews>
  <sheetFormatPr defaultColWidth="8.75" defaultRowHeight="16.5"/>
  <cols>
    <col min="1" max="1" width="21.375" style="54" customWidth="1"/>
    <col min="2" max="2" width="16" style="54" customWidth="1"/>
    <col min="3" max="3" width="10.8666666666667" style="54" customWidth="1"/>
    <col min="4" max="4" width="10.3666666666667" style="54" customWidth="1"/>
    <col min="5" max="5" width="11.3666666666667" style="54" customWidth="1"/>
    <col min="6" max="6" width="11.1333333333333" style="54" customWidth="1"/>
    <col min="7" max="7" width="15.1333333333333" style="54" customWidth="1"/>
    <col min="8" max="8" width="8.75" style="54"/>
    <col min="9" max="9" width="10.25" style="54" customWidth="1"/>
    <col min="10" max="11" width="8.75" style="54"/>
    <col min="12" max="12" width="9" style="54" customWidth="1"/>
    <col min="13" max="16384" width="8.75" style="54"/>
  </cols>
  <sheetData>
    <row r="1" spans="1:12">
      <c r="A1" s="54" t="s">
        <v>0</v>
      </c>
    </row>
    <row r="2" ht="25.5" customHeight="1" spans="1:12">
      <c r="A2" s="55" t="s">
        <v>1</v>
      </c>
      <c r="B2" s="55"/>
      <c r="C2" s="55"/>
      <c r="D2" s="55"/>
      <c r="E2" s="55"/>
      <c r="F2" s="55"/>
      <c r="G2" s="55"/>
      <c r="H2" s="56"/>
      <c r="I2" s="56"/>
      <c r="J2" s="56"/>
      <c r="K2" s="56"/>
      <c r="L2" s="56"/>
    </row>
    <row r="3" ht="30" customHeight="1" spans="1:12">
      <c r="A3" s="57" t="s">
        <v>2</v>
      </c>
      <c r="B3" s="58" t="s">
        <v>3</v>
      </c>
      <c r="C3" s="58"/>
      <c r="D3" s="58"/>
      <c r="E3" s="58"/>
      <c r="F3" s="58"/>
      <c r="G3" s="59"/>
      <c r="H3" s="60"/>
      <c r="I3" s="60"/>
      <c r="J3" s="60"/>
      <c r="K3" s="60"/>
    </row>
    <row r="4" spans="1:12">
      <c r="A4" s="61" t="s">
        <v>4</v>
      </c>
      <c r="B4" s="62" t="s">
        <v>298</v>
      </c>
      <c r="C4" s="63" t="s">
        <v>6</v>
      </c>
      <c r="D4" s="64" t="s">
        <v>299</v>
      </c>
      <c r="E4" s="64"/>
      <c r="F4" s="64"/>
      <c r="G4" s="65"/>
      <c r="H4" s="66"/>
      <c r="I4" s="66"/>
      <c r="J4" s="66"/>
      <c r="K4" s="66"/>
    </row>
    <row r="5" ht="16.15" customHeight="1" spans="1:12">
      <c r="A5" s="67" t="s">
        <v>8</v>
      </c>
      <c r="B5" s="68"/>
      <c r="C5" s="68"/>
      <c r="D5" s="68"/>
      <c r="E5" s="68"/>
      <c r="F5" s="68"/>
      <c r="G5" s="69"/>
    </row>
    <row r="6" ht="15" spans="1:12">
      <c r="A6" s="70" t="s">
        <v>9</v>
      </c>
      <c r="B6" s="70" t="s">
        <v>10</v>
      </c>
      <c r="C6" s="71" t="s">
        <v>11</v>
      </c>
      <c r="D6" s="72"/>
      <c r="E6" s="71" t="s">
        <v>12</v>
      </c>
      <c r="F6" s="72"/>
      <c r="G6" s="70" t="s">
        <v>13</v>
      </c>
    </row>
    <row r="7" ht="16.15" customHeight="1" spans="1:12">
      <c r="A7" s="73" t="s">
        <v>14</v>
      </c>
      <c r="B7" s="73">
        <v>2</v>
      </c>
      <c r="C7" s="71">
        <v>1.5</v>
      </c>
      <c r="D7" s="72"/>
      <c r="E7" s="71">
        <v>96.35</v>
      </c>
      <c r="F7" s="72"/>
      <c r="G7" s="74">
        <f>B7*C7*E7</f>
        <v>289.05</v>
      </c>
    </row>
    <row r="8" ht="16.15" customHeight="1" spans="1:12">
      <c r="A8" s="73" t="s">
        <v>15</v>
      </c>
      <c r="B8" s="73">
        <v>2</v>
      </c>
      <c r="C8" s="71">
        <v>1.5</v>
      </c>
      <c r="D8" s="72"/>
      <c r="E8" s="71">
        <v>206.68</v>
      </c>
      <c r="F8" s="72"/>
      <c r="G8" s="74">
        <f>B8*C8*E8</f>
        <v>620.04</v>
      </c>
    </row>
    <row r="9" ht="16.15" customHeight="1" spans="1:12">
      <c r="A9" s="73" t="s">
        <v>16</v>
      </c>
      <c r="B9" s="73"/>
      <c r="C9" s="71"/>
      <c r="D9" s="72"/>
      <c r="E9" s="71"/>
      <c r="F9" s="72"/>
      <c r="G9" s="75">
        <f>SUM(G7:G8)</f>
        <v>909.09</v>
      </c>
    </row>
    <row r="10" ht="16.15" customHeight="1" spans="1:12">
      <c r="A10" s="76" t="s">
        <v>17</v>
      </c>
      <c r="B10" s="76"/>
      <c r="C10" s="76"/>
      <c r="D10" s="76"/>
      <c r="E10" s="76"/>
      <c r="F10" s="76"/>
      <c r="G10" s="76"/>
    </row>
    <row r="11" ht="16.15" customHeight="1" spans="1:12">
      <c r="A11" s="77" t="s">
        <v>18</v>
      </c>
      <c r="B11" s="77"/>
      <c r="C11" s="77"/>
      <c r="D11" s="77"/>
      <c r="E11" s="77"/>
      <c r="F11" s="77"/>
      <c r="G11" s="77"/>
    </row>
    <row r="12" ht="16.15" customHeight="1" spans="1:12">
      <c r="A12" s="73" t="s">
        <v>19</v>
      </c>
      <c r="B12" s="73" t="s">
        <v>20</v>
      </c>
      <c r="C12" s="78" t="s">
        <v>21</v>
      </c>
      <c r="D12" s="79"/>
      <c r="E12" s="78" t="s">
        <v>22</v>
      </c>
      <c r="F12" s="79"/>
      <c r="G12" s="73" t="s">
        <v>13</v>
      </c>
    </row>
    <row r="13" spans="1:12">
      <c r="A13" s="73" t="s">
        <v>100</v>
      </c>
      <c r="B13" s="73" t="s">
        <v>33</v>
      </c>
      <c r="C13" s="78">
        <v>1</v>
      </c>
      <c r="D13" s="79"/>
      <c r="E13" s="78">
        <v>42</v>
      </c>
      <c r="F13" s="79"/>
      <c r="G13" s="80">
        <f>C13*E13</f>
        <v>42</v>
      </c>
    </row>
    <row r="14" ht="17.25" spans="1:12">
      <c r="A14" s="73" t="s">
        <v>16</v>
      </c>
      <c r="B14" s="81"/>
      <c r="C14" s="78"/>
      <c r="D14" s="79"/>
      <c r="E14" s="78"/>
      <c r="F14" s="79"/>
      <c r="G14" s="75">
        <f>SUM(G13:G13)</f>
        <v>42</v>
      </c>
    </row>
    <row r="15" spans="1:12">
      <c r="A15" s="67" t="s">
        <v>23</v>
      </c>
      <c r="B15" s="68"/>
      <c r="C15" s="68"/>
      <c r="D15" s="68"/>
      <c r="E15" s="68"/>
      <c r="F15" s="68"/>
      <c r="G15" s="69"/>
    </row>
    <row r="16" spans="1:12">
      <c r="A16" s="73" t="s">
        <v>19</v>
      </c>
      <c r="B16" s="73" t="s">
        <v>20</v>
      </c>
      <c r="C16" s="78" t="s">
        <v>21</v>
      </c>
      <c r="D16" s="79"/>
      <c r="E16" s="78" t="s">
        <v>22</v>
      </c>
      <c r="F16" s="79"/>
      <c r="G16" s="73" t="s">
        <v>13</v>
      </c>
    </row>
    <row r="17" spans="1:7">
      <c r="A17" s="73" t="s">
        <v>32</v>
      </c>
      <c r="B17" s="73" t="s">
        <v>33</v>
      </c>
      <c r="C17" s="78">
        <v>1</v>
      </c>
      <c r="D17" s="79"/>
      <c r="E17" s="78">
        <v>0.38</v>
      </c>
      <c r="F17" s="79"/>
      <c r="G17" s="80">
        <f>C17*E17</f>
        <v>0.38</v>
      </c>
    </row>
    <row r="18" s="54" customFormat="1" ht="17.25" spans="1:7">
      <c r="A18" s="73" t="s">
        <v>105</v>
      </c>
      <c r="B18" s="73" t="s">
        <v>31</v>
      </c>
      <c r="C18" s="78">
        <v>0.5</v>
      </c>
      <c r="D18" s="79"/>
      <c r="E18" s="78">
        <v>6</v>
      </c>
      <c r="F18" s="79"/>
      <c r="G18" s="80">
        <v>3</v>
      </c>
    </row>
    <row r="19" s="54" customFormat="1" ht="17.25" spans="1:7">
      <c r="A19" s="82" t="s">
        <v>127</v>
      </c>
      <c r="B19" s="83" t="s">
        <v>25</v>
      </c>
      <c r="C19" s="78">
        <v>2</v>
      </c>
      <c r="D19" s="79"/>
      <c r="E19" s="84">
        <v>1.8</v>
      </c>
      <c r="F19" s="85"/>
      <c r="G19" s="80">
        <v>3.6</v>
      </c>
    </row>
    <row r="20" spans="1:7">
      <c r="A20" s="82" t="s">
        <v>80</v>
      </c>
      <c r="B20" s="82" t="s">
        <v>33</v>
      </c>
      <c r="C20" s="78">
        <v>3</v>
      </c>
      <c r="D20" s="79"/>
      <c r="E20" s="84">
        <v>0.7</v>
      </c>
      <c r="F20" s="85"/>
      <c r="G20" s="80">
        <f>C20*E20</f>
        <v>2.1</v>
      </c>
    </row>
    <row r="21" ht="17.25" spans="1:7">
      <c r="A21" s="82" t="s">
        <v>16</v>
      </c>
      <c r="B21" s="83"/>
      <c r="C21" s="84"/>
      <c r="D21" s="85"/>
      <c r="E21" s="84"/>
      <c r="F21" s="85"/>
      <c r="G21" s="86">
        <f>SUM(G17:G20)</f>
        <v>9.08</v>
      </c>
    </row>
    <row r="22" spans="1:7">
      <c r="A22" s="76" t="s">
        <v>34</v>
      </c>
      <c r="B22" s="76"/>
      <c r="C22" s="76"/>
      <c r="D22" s="76"/>
      <c r="E22" s="76"/>
      <c r="F22" s="76"/>
      <c r="G22" s="76"/>
    </row>
    <row r="23" spans="1:7">
      <c r="A23" s="73" t="s">
        <v>35</v>
      </c>
      <c r="B23" s="73" t="s">
        <v>36</v>
      </c>
      <c r="C23" s="78" t="s">
        <v>21</v>
      </c>
      <c r="D23" s="79"/>
      <c r="E23" s="78" t="s">
        <v>37</v>
      </c>
      <c r="F23" s="79"/>
      <c r="G23" s="73" t="s">
        <v>38</v>
      </c>
    </row>
    <row r="24" ht="17.25" spans="1:7">
      <c r="A24" s="73" t="s">
        <v>140</v>
      </c>
      <c r="B24" s="81" t="s">
        <v>160</v>
      </c>
      <c r="C24" s="78">
        <v>2</v>
      </c>
      <c r="D24" s="79"/>
      <c r="E24" s="78">
        <v>93</v>
      </c>
      <c r="F24" s="79"/>
      <c r="G24" s="74">
        <f>C24*E24</f>
        <v>186</v>
      </c>
    </row>
    <row r="25" ht="17.25" spans="1:7">
      <c r="A25" s="73" t="s">
        <v>16</v>
      </c>
      <c r="B25" s="81"/>
      <c r="C25" s="78"/>
      <c r="D25" s="79"/>
      <c r="E25" s="78"/>
      <c r="F25" s="79"/>
      <c r="G25" s="74">
        <f>SUM(G24:G24)</f>
        <v>186</v>
      </c>
    </row>
    <row r="26" spans="1:7">
      <c r="A26" s="67" t="s">
        <v>39</v>
      </c>
      <c r="B26" s="68"/>
      <c r="C26" s="68"/>
      <c r="D26" s="68"/>
      <c r="E26" s="68"/>
      <c r="F26" s="68"/>
      <c r="G26" s="69"/>
    </row>
    <row r="27" spans="1:7">
      <c r="A27" s="73" t="s">
        <v>35</v>
      </c>
      <c r="B27" s="73" t="s">
        <v>36</v>
      </c>
      <c r="C27" s="78" t="s">
        <v>40</v>
      </c>
      <c r="D27" s="79"/>
      <c r="E27" s="78" t="s">
        <v>22</v>
      </c>
      <c r="F27" s="79"/>
      <c r="G27" s="73" t="s">
        <v>13</v>
      </c>
    </row>
    <row r="28" spans="1:7">
      <c r="A28" s="73" t="s">
        <v>41</v>
      </c>
      <c r="B28" s="73" t="s">
        <v>42</v>
      </c>
      <c r="C28" s="78">
        <v>1</v>
      </c>
      <c r="D28" s="79"/>
      <c r="E28" s="78">
        <v>1.74</v>
      </c>
      <c r="F28" s="79"/>
      <c r="G28" s="74">
        <f>C28*E28</f>
        <v>1.74</v>
      </c>
    </row>
    <row r="29" spans="1:7">
      <c r="A29" s="73" t="s">
        <v>43</v>
      </c>
      <c r="B29" s="73" t="s">
        <v>44</v>
      </c>
      <c r="C29" s="78">
        <v>2</v>
      </c>
      <c r="D29" s="79"/>
      <c r="E29" s="78">
        <v>0.75</v>
      </c>
      <c r="F29" s="79"/>
      <c r="G29" s="74">
        <f>C29*E29</f>
        <v>1.5</v>
      </c>
    </row>
    <row r="30" ht="17.25" spans="1:7">
      <c r="A30" s="73" t="s">
        <v>16</v>
      </c>
      <c r="B30" s="87"/>
      <c r="C30" s="78"/>
      <c r="D30" s="79"/>
      <c r="E30" s="78"/>
      <c r="F30" s="79"/>
      <c r="G30" s="75">
        <f>SUM(G28:G29)</f>
        <v>3.24</v>
      </c>
    </row>
    <row r="31" spans="1:7">
      <c r="A31" s="67" t="s">
        <v>45</v>
      </c>
      <c r="B31" s="68"/>
      <c r="C31" s="68"/>
      <c r="D31" s="68"/>
      <c r="E31" s="68"/>
      <c r="F31" s="68"/>
      <c r="G31" s="69"/>
    </row>
    <row r="32" spans="1:7">
      <c r="A32" s="88" t="s">
        <v>46</v>
      </c>
      <c r="B32" s="89"/>
      <c r="C32" s="89"/>
      <c r="D32" s="89"/>
      <c r="E32" s="68"/>
      <c r="F32" s="68"/>
      <c r="G32" s="69"/>
    </row>
    <row r="33" spans="1:7">
      <c r="A33" s="90" t="s">
        <v>47</v>
      </c>
      <c r="B33" s="90" t="s">
        <v>48</v>
      </c>
      <c r="C33" s="90" t="s">
        <v>49</v>
      </c>
      <c r="D33" s="91"/>
      <c r="E33" s="92" t="s">
        <v>50</v>
      </c>
      <c r="F33" s="79"/>
      <c r="G33" s="73" t="s">
        <v>13</v>
      </c>
    </row>
    <row r="34" spans="1:7">
      <c r="A34" s="73" t="s">
        <v>51</v>
      </c>
      <c r="B34" s="73">
        <v>180000</v>
      </c>
      <c r="C34" s="93">
        <v>5</v>
      </c>
      <c r="D34" s="91"/>
      <c r="E34" s="94">
        <v>1.5</v>
      </c>
      <c r="F34" s="95"/>
      <c r="G34" s="74">
        <f t="shared" ref="G34:G40" si="0">IFERROR(B34/C34/12/22/8*E34,0)</f>
        <v>25.5681818181818</v>
      </c>
    </row>
    <row r="35" spans="1:7">
      <c r="A35" s="73" t="s">
        <v>77</v>
      </c>
      <c r="B35" s="73">
        <v>138000</v>
      </c>
      <c r="C35" s="78">
        <v>5</v>
      </c>
      <c r="D35" s="79"/>
      <c r="E35" s="92">
        <v>1.5</v>
      </c>
      <c r="F35" s="79"/>
      <c r="G35" s="74">
        <f t="shared" si="0"/>
        <v>19.6022727272727</v>
      </c>
    </row>
    <row r="36" spans="1:7">
      <c r="A36" s="78" t="s">
        <v>92</v>
      </c>
      <c r="B36" s="73">
        <v>88500</v>
      </c>
      <c r="C36" s="78">
        <v>5</v>
      </c>
      <c r="D36" s="79"/>
      <c r="E36" s="92">
        <v>1.5</v>
      </c>
      <c r="F36" s="79"/>
      <c r="G36" s="74">
        <f t="shared" si="0"/>
        <v>12.5710227272727</v>
      </c>
    </row>
    <row r="37" spans="1:7">
      <c r="A37" s="78" t="s">
        <v>86</v>
      </c>
      <c r="B37" s="73">
        <v>1188</v>
      </c>
      <c r="C37" s="78">
        <v>5</v>
      </c>
      <c r="D37" s="79"/>
      <c r="E37" s="92">
        <v>1.5</v>
      </c>
      <c r="F37" s="79"/>
      <c r="G37" s="74">
        <f t="shared" si="0"/>
        <v>0.16875</v>
      </c>
    </row>
    <row r="38" spans="1:7">
      <c r="A38" s="78" t="s">
        <v>52</v>
      </c>
      <c r="B38" s="73">
        <v>4000</v>
      </c>
      <c r="C38" s="78">
        <v>5</v>
      </c>
      <c r="D38" s="79"/>
      <c r="E38" s="92">
        <v>1.5</v>
      </c>
      <c r="F38" s="79"/>
      <c r="G38" s="74">
        <f t="shared" si="0"/>
        <v>0.568181818181818</v>
      </c>
    </row>
    <row r="39" spans="1:7">
      <c r="A39" s="78" t="s">
        <v>53</v>
      </c>
      <c r="B39" s="73">
        <v>3550</v>
      </c>
      <c r="C39" s="78">
        <v>5</v>
      </c>
      <c r="D39" s="79"/>
      <c r="E39" s="92">
        <v>1.5</v>
      </c>
      <c r="F39" s="79"/>
      <c r="G39" s="74">
        <f t="shared" si="0"/>
        <v>0.504261363636364</v>
      </c>
    </row>
    <row r="40" spans="1:7">
      <c r="A40" s="78" t="s">
        <v>87</v>
      </c>
      <c r="B40" s="73">
        <v>5000</v>
      </c>
      <c r="C40" s="78">
        <v>5</v>
      </c>
      <c r="D40" s="79"/>
      <c r="E40" s="92">
        <v>1.5</v>
      </c>
      <c r="F40" s="79"/>
      <c r="G40" s="74">
        <f t="shared" si="0"/>
        <v>0.710227272727273</v>
      </c>
    </row>
    <row r="41" ht="17.25" spans="1:7">
      <c r="A41" s="78" t="s">
        <v>16</v>
      </c>
      <c r="B41" s="87"/>
      <c r="C41" s="78"/>
      <c r="D41" s="79"/>
      <c r="E41" s="92"/>
      <c r="F41" s="79"/>
      <c r="G41" s="74">
        <f>SUM(G34:G40)</f>
        <v>59.6928977272727</v>
      </c>
    </row>
    <row r="42" spans="1:7">
      <c r="A42" s="96" t="s">
        <v>54</v>
      </c>
      <c r="B42" s="97"/>
      <c r="C42" s="97"/>
      <c r="D42" s="97"/>
      <c r="E42" s="97"/>
      <c r="F42" s="97"/>
      <c r="G42" s="98"/>
    </row>
    <row r="43" ht="30" spans="1:7">
      <c r="A43" s="70" t="s">
        <v>35</v>
      </c>
      <c r="B43" s="70" t="s">
        <v>48</v>
      </c>
      <c r="C43" s="71" t="s">
        <v>55</v>
      </c>
      <c r="D43" s="70" t="s">
        <v>56</v>
      </c>
      <c r="E43" s="70" t="s">
        <v>49</v>
      </c>
      <c r="F43" s="70" t="s">
        <v>50</v>
      </c>
      <c r="G43" s="70" t="s">
        <v>13</v>
      </c>
    </row>
    <row r="44" ht="15" spans="1:7">
      <c r="A44" s="73" t="s">
        <v>88</v>
      </c>
      <c r="B44" s="99">
        <v>46244103.63</v>
      </c>
      <c r="C44" s="73">
        <v>13777</v>
      </c>
      <c r="D44" s="73">
        <v>580</v>
      </c>
      <c r="E44" s="73">
        <v>50</v>
      </c>
      <c r="F44" s="73">
        <v>1.5</v>
      </c>
      <c r="G44" s="74">
        <f>IFERROR(B44/C44/E44/12/22/8*D44*F44,0)</f>
        <v>27.6539416251641</v>
      </c>
    </row>
    <row r="45" ht="17.25" spans="1:7">
      <c r="A45" s="73" t="s">
        <v>16</v>
      </c>
      <c r="B45" s="73"/>
      <c r="C45" s="73"/>
      <c r="D45" s="73"/>
      <c r="E45" s="73"/>
      <c r="F45" s="73"/>
      <c r="G45" s="86">
        <f>SUM(G44:G44)</f>
        <v>27.6539416251641</v>
      </c>
    </row>
    <row r="46" ht="15" spans="1:7">
      <c r="A46" s="76" t="s">
        <v>58</v>
      </c>
      <c r="B46" s="76"/>
      <c r="C46" s="76"/>
      <c r="D46" s="76"/>
      <c r="E46" s="76"/>
      <c r="F46" s="76"/>
      <c r="G46" s="76"/>
    </row>
    <row r="47" spans="1:7">
      <c r="A47" s="67" t="s">
        <v>59</v>
      </c>
      <c r="B47" s="68"/>
      <c r="C47" s="68"/>
      <c r="D47" s="68"/>
      <c r="E47" s="68"/>
      <c r="F47" s="69"/>
      <c r="G47" s="74">
        <f>(G9+G14+G21+G30+G41+G45)*G48</f>
        <v>189.136231083439</v>
      </c>
    </row>
    <row r="48" spans="1:7">
      <c r="A48" s="67" t="s">
        <v>60</v>
      </c>
      <c r="B48" s="68"/>
      <c r="C48" s="68"/>
      <c r="D48" s="68"/>
      <c r="E48" s="68"/>
      <c r="F48" s="69"/>
      <c r="G48" s="80">
        <v>0.18</v>
      </c>
    </row>
    <row r="49" spans="1:7">
      <c r="A49" s="100" t="s">
        <v>61</v>
      </c>
      <c r="B49" s="101"/>
      <c r="C49" s="101"/>
      <c r="D49" s="101"/>
      <c r="E49" s="101"/>
      <c r="F49" s="102"/>
      <c r="G49" s="80">
        <f>G50</f>
        <v>0.16</v>
      </c>
    </row>
    <row r="50" spans="1:7">
      <c r="A50" s="67" t="s">
        <v>62</v>
      </c>
      <c r="B50" s="68"/>
      <c r="C50" s="68"/>
      <c r="D50" s="68"/>
      <c r="E50" s="68"/>
      <c r="F50" s="69"/>
      <c r="G50" s="80">
        <v>0.16</v>
      </c>
    </row>
    <row r="51" ht="17.25" spans="1:7">
      <c r="A51" s="103" t="s">
        <v>16</v>
      </c>
      <c r="B51" s="104"/>
      <c r="C51" s="104"/>
      <c r="D51" s="104"/>
      <c r="E51" s="104"/>
      <c r="F51" s="105"/>
      <c r="G51" s="86">
        <f>G47+G49</f>
        <v>189.296231083439</v>
      </c>
    </row>
    <row r="52" ht="17.25" spans="1:7">
      <c r="A52" s="67" t="s">
        <v>63</v>
      </c>
      <c r="B52" s="68"/>
      <c r="C52" s="68"/>
      <c r="D52" s="68"/>
      <c r="E52" s="68"/>
      <c r="F52" s="69"/>
      <c r="G52" s="106">
        <f>G9+G14+G21+G25+G30+G41+G45+G51</f>
        <v>1426.05307043588</v>
      </c>
    </row>
    <row r="53" ht="15" spans="1:7">
      <c r="A53" s="100" t="s">
        <v>64</v>
      </c>
      <c r="B53" s="101"/>
      <c r="C53" s="101"/>
      <c r="D53" s="101"/>
      <c r="E53" s="101"/>
      <c r="F53" s="101"/>
      <c r="G53" s="102"/>
    </row>
  </sheetData>
  <mergeCells count="78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A15:G15"/>
    <mergeCell ref="C16:D16"/>
    <mergeCell ref="E16:F16"/>
    <mergeCell ref="C17:D17"/>
    <mergeCell ref="E17:F17"/>
    <mergeCell ref="C18:D18"/>
    <mergeCell ref="E18:F18"/>
    <mergeCell ref="C19:D19"/>
    <mergeCell ref="E19:F19"/>
    <mergeCell ref="C20:D20"/>
    <mergeCell ref="E20:F20"/>
    <mergeCell ref="C21:D21"/>
    <mergeCell ref="E21:F21"/>
    <mergeCell ref="A22:G22"/>
    <mergeCell ref="C23:D23"/>
    <mergeCell ref="E23:F23"/>
    <mergeCell ref="C24:D24"/>
    <mergeCell ref="E24:F24"/>
    <mergeCell ref="C25:D25"/>
    <mergeCell ref="E25:F25"/>
    <mergeCell ref="A26:G26"/>
    <mergeCell ref="C27:D27"/>
    <mergeCell ref="E27:F27"/>
    <mergeCell ref="C28:D28"/>
    <mergeCell ref="E28:F28"/>
    <mergeCell ref="C29:D29"/>
    <mergeCell ref="E29:F29"/>
    <mergeCell ref="C30:D30"/>
    <mergeCell ref="E30:F30"/>
    <mergeCell ref="A31:G31"/>
    <mergeCell ref="A32:G32"/>
    <mergeCell ref="C33:D33"/>
    <mergeCell ref="E33:F33"/>
    <mergeCell ref="C34:D34"/>
    <mergeCell ref="E34:F34"/>
    <mergeCell ref="C35:D35"/>
    <mergeCell ref="E35:F35"/>
    <mergeCell ref="C36:D36"/>
    <mergeCell ref="E36:F36"/>
    <mergeCell ref="C37:D37"/>
    <mergeCell ref="E37:F37"/>
    <mergeCell ref="C38:D38"/>
    <mergeCell ref="E38:F38"/>
    <mergeCell ref="C39:D39"/>
    <mergeCell ref="E39:F39"/>
    <mergeCell ref="C40:D40"/>
    <mergeCell ref="E40:F40"/>
    <mergeCell ref="C41:D41"/>
    <mergeCell ref="E41:F41"/>
    <mergeCell ref="A42:G42"/>
    <mergeCell ref="A46:G46"/>
    <mergeCell ref="A47:F47"/>
    <mergeCell ref="A48:F48"/>
    <mergeCell ref="A49:F49"/>
    <mergeCell ref="A50:F50"/>
    <mergeCell ref="A51:F51"/>
    <mergeCell ref="A52:F52"/>
    <mergeCell ref="A53:G53"/>
  </mergeCells>
  <pageMargins left="0.7" right="0.7" top="0.75" bottom="0.75" header="0.3" footer="0.3"/>
  <pageSetup paperSize="9" scale="80" orientation="portrait"/>
  <headerFooter/>
  <legacyDrawing r:id="rId2"/>
</worksheet>
</file>

<file path=xl/worksheets/sheet10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65"/>
  <sheetViews>
    <sheetView workbookViewId="0">
      <selection activeCell="A66" sqref="$A66:$XFD77"/>
    </sheetView>
  </sheetViews>
  <sheetFormatPr defaultColWidth="8.75" defaultRowHeight="16.5"/>
  <cols>
    <col min="1" max="1" width="18.875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300</v>
      </c>
      <c r="C4" s="10" t="s">
        <v>6</v>
      </c>
      <c r="D4" s="11" t="s">
        <v>301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ht="15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2</v>
      </c>
      <c r="C7" s="18">
        <v>3.5</v>
      </c>
      <c r="D7" s="19"/>
      <c r="E7" s="18">
        <v>96.35</v>
      </c>
      <c r="F7" s="19"/>
      <c r="G7" s="21">
        <f>B7*C7*E7</f>
        <v>674.45</v>
      </c>
    </row>
    <row r="8" ht="16.15" customHeight="1" spans="1:12">
      <c r="A8" s="20" t="s">
        <v>15</v>
      </c>
      <c r="B8" s="20">
        <v>3</v>
      </c>
      <c r="C8" s="18">
        <v>3.5</v>
      </c>
      <c r="D8" s="19"/>
      <c r="E8" s="18">
        <v>206.68</v>
      </c>
      <c r="F8" s="19"/>
      <c r="G8" s="21">
        <f>B8*C8*E8</f>
        <v>2170.14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2844.59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spans="1:12">
      <c r="A13" s="20" t="s">
        <v>100</v>
      </c>
      <c r="B13" s="20" t="s">
        <v>33</v>
      </c>
      <c r="C13" s="26">
        <v>4</v>
      </c>
      <c r="D13" s="27"/>
      <c r="E13" s="26">
        <v>42</v>
      </c>
      <c r="F13" s="27"/>
      <c r="G13" s="28">
        <f>C13*E13</f>
        <v>168</v>
      </c>
    </row>
    <row r="14" ht="17.25" spans="1:12">
      <c r="A14" s="20" t="s">
        <v>99</v>
      </c>
      <c r="B14" s="22" t="s">
        <v>103</v>
      </c>
      <c r="C14" s="26">
        <v>1</v>
      </c>
      <c r="D14" s="27"/>
      <c r="E14" s="26">
        <v>0.33</v>
      </c>
      <c r="F14" s="27"/>
      <c r="G14" s="28">
        <f>C14*E14</f>
        <v>0.33</v>
      </c>
    </row>
    <row r="15" ht="17.25" spans="1:12">
      <c r="A15" s="20" t="s">
        <v>101</v>
      </c>
      <c r="B15" s="22" t="s">
        <v>33</v>
      </c>
      <c r="C15" s="26">
        <v>1</v>
      </c>
      <c r="D15" s="27"/>
      <c r="E15" s="26">
        <v>38</v>
      </c>
      <c r="F15" s="27"/>
      <c r="G15" s="28">
        <f>C15*E15</f>
        <v>38</v>
      </c>
    </row>
    <row r="16" ht="17.25" spans="1:12">
      <c r="A16" s="20" t="s">
        <v>102</v>
      </c>
      <c r="B16" s="22" t="s">
        <v>103</v>
      </c>
      <c r="C16" s="26">
        <v>1</v>
      </c>
      <c r="D16" s="27"/>
      <c r="E16" s="26">
        <v>10</v>
      </c>
      <c r="F16" s="27"/>
      <c r="G16" s="21">
        <f>C16*E16</f>
        <v>10</v>
      </c>
    </row>
    <row r="17" ht="17.25" spans="1:7">
      <c r="A17" s="20" t="s">
        <v>16</v>
      </c>
      <c r="B17" s="22"/>
      <c r="C17" s="26"/>
      <c r="D17" s="27"/>
      <c r="E17" s="26"/>
      <c r="F17" s="27"/>
      <c r="G17" s="23">
        <f>SUM(G13:G16)</f>
        <v>216.33</v>
      </c>
    </row>
    <row r="18" spans="1:7">
      <c r="A18" s="14" t="s">
        <v>23</v>
      </c>
      <c r="B18" s="15"/>
      <c r="C18" s="15"/>
      <c r="D18" s="15"/>
      <c r="E18" s="15"/>
      <c r="F18" s="15"/>
      <c r="G18" s="16"/>
    </row>
    <row r="19" spans="1:7">
      <c r="A19" s="20" t="s">
        <v>19</v>
      </c>
      <c r="B19" s="20" t="s">
        <v>20</v>
      </c>
      <c r="C19" s="26" t="s">
        <v>21</v>
      </c>
      <c r="D19" s="27"/>
      <c r="E19" s="26" t="s">
        <v>22</v>
      </c>
      <c r="F19" s="27"/>
      <c r="G19" s="20" t="s">
        <v>13</v>
      </c>
    </row>
    <row r="20" spans="1:7">
      <c r="A20" s="20" t="s">
        <v>24</v>
      </c>
      <c r="B20" s="20" t="s">
        <v>25</v>
      </c>
      <c r="C20" s="26">
        <v>4</v>
      </c>
      <c r="D20" s="27"/>
      <c r="E20" s="26">
        <v>0.32</v>
      </c>
      <c r="F20" s="27"/>
      <c r="G20" s="28">
        <f t="shared" ref="G20:G36" si="0">C20*E20</f>
        <v>1.28</v>
      </c>
    </row>
    <row r="21" spans="1:7">
      <c r="A21" s="20" t="s">
        <v>26</v>
      </c>
      <c r="B21" s="20" t="s">
        <v>25</v>
      </c>
      <c r="C21" s="26">
        <v>4</v>
      </c>
      <c r="D21" s="27"/>
      <c r="E21" s="26">
        <v>0.45</v>
      </c>
      <c r="F21" s="27"/>
      <c r="G21" s="28">
        <f t="shared" si="0"/>
        <v>1.8</v>
      </c>
    </row>
    <row r="22" spans="1:7">
      <c r="A22" s="20" t="s">
        <v>27</v>
      </c>
      <c r="B22" s="20" t="s">
        <v>28</v>
      </c>
      <c r="C22" s="26">
        <v>2</v>
      </c>
      <c r="D22" s="27"/>
      <c r="E22" s="26">
        <v>2.3</v>
      </c>
      <c r="F22" s="27"/>
      <c r="G22" s="28">
        <f t="shared" si="0"/>
        <v>4.6</v>
      </c>
    </row>
    <row r="23" spans="1:7">
      <c r="A23" s="20" t="s">
        <v>29</v>
      </c>
      <c r="B23" s="20" t="s">
        <v>25</v>
      </c>
      <c r="C23" s="26">
        <v>1</v>
      </c>
      <c r="D23" s="27"/>
      <c r="E23" s="26">
        <v>3.5</v>
      </c>
      <c r="F23" s="27"/>
      <c r="G23" s="28">
        <f t="shared" si="0"/>
        <v>3.5</v>
      </c>
    </row>
    <row r="24" spans="1:7">
      <c r="A24" s="20" t="s">
        <v>30</v>
      </c>
      <c r="B24" s="20" t="s">
        <v>31</v>
      </c>
      <c r="C24" s="26">
        <v>0.5</v>
      </c>
      <c r="D24" s="27"/>
      <c r="E24" s="26">
        <v>5.7</v>
      </c>
      <c r="F24" s="27"/>
      <c r="G24" s="28">
        <f t="shared" si="0"/>
        <v>2.85</v>
      </c>
    </row>
    <row r="25" spans="1:7">
      <c r="A25" s="20" t="s">
        <v>32</v>
      </c>
      <c r="B25" s="20" t="s">
        <v>33</v>
      </c>
      <c r="C25" s="26">
        <v>1</v>
      </c>
      <c r="D25" s="27"/>
      <c r="E25" s="26">
        <v>0.38</v>
      </c>
      <c r="F25" s="27"/>
      <c r="G25" s="28">
        <f t="shared" si="0"/>
        <v>0.38</v>
      </c>
    </row>
    <row r="26" s="1" customFormat="1" ht="17.25" spans="1:7">
      <c r="A26" s="20" t="s">
        <v>105</v>
      </c>
      <c r="B26" s="20" t="s">
        <v>31</v>
      </c>
      <c r="C26" s="26">
        <v>0.5</v>
      </c>
      <c r="D26" s="27"/>
      <c r="E26" s="26">
        <v>6</v>
      </c>
      <c r="F26" s="27"/>
      <c r="G26" s="28">
        <f t="shared" si="0"/>
        <v>3</v>
      </c>
    </row>
    <row r="27" s="1" customFormat="1" ht="17.25" spans="1:7">
      <c r="A27" s="29" t="s">
        <v>127</v>
      </c>
      <c r="B27" s="30" t="s">
        <v>25</v>
      </c>
      <c r="C27" s="26">
        <v>4</v>
      </c>
      <c r="D27" s="27"/>
      <c r="E27" s="31">
        <v>1.8</v>
      </c>
      <c r="F27" s="32"/>
      <c r="G27" s="28">
        <f t="shared" si="0"/>
        <v>7.2</v>
      </c>
    </row>
    <row r="28" s="1" customFormat="1" ht="17.25" spans="1:7">
      <c r="A28" s="29" t="s">
        <v>104</v>
      </c>
      <c r="B28" s="30" t="s">
        <v>33</v>
      </c>
      <c r="C28" s="26">
        <v>3</v>
      </c>
      <c r="D28" s="27"/>
      <c r="E28" s="31">
        <v>0.6</v>
      </c>
      <c r="F28" s="32"/>
      <c r="G28" s="28">
        <f t="shared" si="0"/>
        <v>1.8</v>
      </c>
    </row>
    <row r="29" spans="1:7">
      <c r="A29" s="20" t="s">
        <v>83</v>
      </c>
      <c r="B29" s="20" t="s">
        <v>84</v>
      </c>
      <c r="C29" s="26">
        <v>3</v>
      </c>
      <c r="D29" s="27"/>
      <c r="E29" s="26">
        <v>7.6</v>
      </c>
      <c r="F29" s="27"/>
      <c r="G29" s="28">
        <f t="shared" si="0"/>
        <v>22.8</v>
      </c>
    </row>
    <row r="30" spans="1:7">
      <c r="A30" s="29" t="s">
        <v>85</v>
      </c>
      <c r="B30" s="29" t="s">
        <v>25</v>
      </c>
      <c r="C30" s="26">
        <v>1</v>
      </c>
      <c r="D30" s="27"/>
      <c r="E30" s="31">
        <v>280</v>
      </c>
      <c r="F30" s="32"/>
      <c r="G30" s="28">
        <f t="shared" si="0"/>
        <v>280</v>
      </c>
    </row>
    <row r="31" spans="1:7">
      <c r="A31" s="29" t="s">
        <v>80</v>
      </c>
      <c r="B31" s="29" t="s">
        <v>33</v>
      </c>
      <c r="C31" s="26">
        <v>4</v>
      </c>
      <c r="D31" s="27"/>
      <c r="E31" s="31">
        <v>0.7</v>
      </c>
      <c r="F31" s="32"/>
      <c r="G31" s="28">
        <f t="shared" si="0"/>
        <v>2.8</v>
      </c>
    </row>
    <row r="32" ht="17.25" spans="1:7">
      <c r="A32" s="29" t="s">
        <v>16</v>
      </c>
      <c r="B32" s="30"/>
      <c r="C32" s="31"/>
      <c r="D32" s="32"/>
      <c r="E32" s="31"/>
      <c r="F32" s="32"/>
      <c r="G32" s="33">
        <f>SUM(G20:G31)</f>
        <v>332.01</v>
      </c>
    </row>
    <row r="33" spans="1:7">
      <c r="A33" s="24" t="s">
        <v>34</v>
      </c>
      <c r="B33" s="24"/>
      <c r="C33" s="24"/>
      <c r="D33" s="24"/>
      <c r="E33" s="24"/>
      <c r="F33" s="24"/>
      <c r="G33" s="24"/>
    </row>
    <row r="34" ht="15" spans="1:7">
      <c r="A34" s="20" t="s">
        <v>35</v>
      </c>
      <c r="B34" s="20" t="s">
        <v>36</v>
      </c>
      <c r="C34" s="26" t="s">
        <v>21</v>
      </c>
      <c r="D34" s="27"/>
      <c r="E34" s="26" t="s">
        <v>37</v>
      </c>
      <c r="F34" s="27"/>
      <c r="G34" s="20" t="s">
        <v>38</v>
      </c>
    </row>
    <row r="35" ht="17.25" spans="1:7">
      <c r="A35" s="20"/>
      <c r="B35" s="22"/>
      <c r="C35" s="26"/>
      <c r="D35" s="27"/>
      <c r="E35" s="26"/>
      <c r="F35" s="27"/>
      <c r="G35" s="21"/>
    </row>
    <row r="36" ht="17.25" spans="1:7">
      <c r="A36" s="20" t="s">
        <v>16</v>
      </c>
      <c r="B36" s="22"/>
      <c r="C36" s="26"/>
      <c r="D36" s="27"/>
      <c r="E36" s="26"/>
      <c r="F36" s="27"/>
      <c r="G36" s="23">
        <f>SUM(G35:G35)</f>
        <v>0</v>
      </c>
    </row>
    <row r="37" ht="15" spans="1:7">
      <c r="A37" s="14" t="s">
        <v>39</v>
      </c>
      <c r="B37" s="15"/>
      <c r="C37" s="15"/>
      <c r="D37" s="15"/>
      <c r="E37" s="15"/>
      <c r="F37" s="15"/>
      <c r="G37" s="16"/>
    </row>
    <row r="38" spans="1:7">
      <c r="A38" s="20" t="s">
        <v>35</v>
      </c>
      <c r="B38" s="20" t="s">
        <v>36</v>
      </c>
      <c r="C38" s="26" t="s">
        <v>40</v>
      </c>
      <c r="D38" s="27"/>
      <c r="E38" s="26" t="s">
        <v>22</v>
      </c>
      <c r="F38" s="27"/>
      <c r="G38" s="20" t="s">
        <v>13</v>
      </c>
    </row>
    <row r="39" spans="1:7">
      <c r="A39" s="20" t="s">
        <v>41</v>
      </c>
      <c r="B39" s="20" t="s">
        <v>42</v>
      </c>
      <c r="C39" s="26">
        <v>1</v>
      </c>
      <c r="D39" s="27"/>
      <c r="E39" s="26">
        <v>1.74</v>
      </c>
      <c r="F39" s="27"/>
      <c r="G39" s="21">
        <f>C39*E39</f>
        <v>1.74</v>
      </c>
    </row>
    <row r="40" spans="1:7">
      <c r="A40" s="20" t="s">
        <v>43</v>
      </c>
      <c r="B40" s="20" t="s">
        <v>44</v>
      </c>
      <c r="C40" s="26">
        <v>3</v>
      </c>
      <c r="D40" s="27"/>
      <c r="E40" s="26">
        <v>0.75</v>
      </c>
      <c r="F40" s="27"/>
      <c r="G40" s="21">
        <f>C40*E40</f>
        <v>2.25</v>
      </c>
    </row>
    <row r="41" ht="17.25" spans="1:7">
      <c r="A41" s="20" t="s">
        <v>16</v>
      </c>
      <c r="B41" s="34"/>
      <c r="C41" s="26"/>
      <c r="D41" s="27"/>
      <c r="E41" s="26"/>
      <c r="F41" s="27"/>
      <c r="G41" s="23">
        <f>SUM(G39:G40)</f>
        <v>3.99</v>
      </c>
    </row>
    <row r="42" spans="1:7">
      <c r="A42" s="14" t="s">
        <v>45</v>
      </c>
      <c r="B42" s="15"/>
      <c r="C42" s="15"/>
      <c r="D42" s="15"/>
      <c r="E42" s="15"/>
      <c r="F42" s="15"/>
      <c r="G42" s="16"/>
    </row>
    <row r="43" spans="1:7">
      <c r="A43" s="35" t="s">
        <v>46</v>
      </c>
      <c r="B43" s="36"/>
      <c r="C43" s="36"/>
      <c r="D43" s="36"/>
      <c r="E43" s="15"/>
      <c r="F43" s="15"/>
      <c r="G43" s="16"/>
    </row>
    <row r="44" spans="1:7">
      <c r="A44" s="37" t="s">
        <v>47</v>
      </c>
      <c r="B44" s="37" t="s">
        <v>48</v>
      </c>
      <c r="C44" s="37" t="s">
        <v>49</v>
      </c>
      <c r="D44" s="38"/>
      <c r="E44" s="39" t="s">
        <v>50</v>
      </c>
      <c r="F44" s="27"/>
      <c r="G44" s="20" t="s">
        <v>13</v>
      </c>
    </row>
    <row r="45" spans="1:7">
      <c r="A45" s="20" t="s">
        <v>51</v>
      </c>
      <c r="B45" s="20">
        <v>180000</v>
      </c>
      <c r="C45" s="52">
        <v>5</v>
      </c>
      <c r="D45" s="38"/>
      <c r="E45" s="40">
        <v>3.5</v>
      </c>
      <c r="F45" s="41"/>
      <c r="G45" s="21">
        <f t="shared" ref="G45:G52" si="1">IFERROR(B45/C45/12/22/8*E45,0)</f>
        <v>59.6590909090909</v>
      </c>
    </row>
    <row r="46" spans="1:7">
      <c r="A46" s="20" t="s">
        <v>77</v>
      </c>
      <c r="B46" s="20">
        <v>138000</v>
      </c>
      <c r="C46" s="26">
        <v>5</v>
      </c>
      <c r="D46" s="27"/>
      <c r="E46" s="40">
        <v>3.5</v>
      </c>
      <c r="F46" s="41"/>
      <c r="G46" s="21">
        <f t="shared" si="1"/>
        <v>45.7386363636364</v>
      </c>
    </row>
    <row r="47" spans="1:7">
      <c r="A47" s="26" t="s">
        <v>92</v>
      </c>
      <c r="B47" s="20">
        <v>88500</v>
      </c>
      <c r="C47" s="26">
        <v>5</v>
      </c>
      <c r="D47" s="27"/>
      <c r="E47" s="40">
        <v>3.5</v>
      </c>
      <c r="F47" s="41"/>
      <c r="G47" s="21">
        <f t="shared" si="1"/>
        <v>29.3323863636364</v>
      </c>
    </row>
    <row r="48" spans="1:7">
      <c r="A48" s="26" t="s">
        <v>86</v>
      </c>
      <c r="B48" s="20">
        <v>1188</v>
      </c>
      <c r="C48" s="26">
        <v>5</v>
      </c>
      <c r="D48" s="27"/>
      <c r="E48" s="40">
        <v>3.5</v>
      </c>
      <c r="F48" s="41"/>
      <c r="G48" s="21">
        <f t="shared" si="1"/>
        <v>0.39375</v>
      </c>
    </row>
    <row r="49" spans="1:7">
      <c r="A49" s="26" t="s">
        <v>52</v>
      </c>
      <c r="B49" s="20">
        <v>4000</v>
      </c>
      <c r="C49" s="26">
        <v>5</v>
      </c>
      <c r="D49" s="27"/>
      <c r="E49" s="40">
        <v>3.5</v>
      </c>
      <c r="F49" s="41"/>
      <c r="G49" s="21">
        <f t="shared" si="1"/>
        <v>1.32575757575758</v>
      </c>
    </row>
    <row r="50" spans="1:7">
      <c r="A50" s="26" t="s">
        <v>53</v>
      </c>
      <c r="B50" s="20">
        <v>3550</v>
      </c>
      <c r="C50" s="26">
        <v>5</v>
      </c>
      <c r="D50" s="27"/>
      <c r="E50" s="40">
        <v>3.5</v>
      </c>
      <c r="F50" s="41"/>
      <c r="G50" s="21">
        <f t="shared" si="1"/>
        <v>1.17660984848485</v>
      </c>
    </row>
    <row r="51" spans="1:7">
      <c r="A51" s="26" t="s">
        <v>87</v>
      </c>
      <c r="B51" s="20">
        <v>5000</v>
      </c>
      <c r="C51" s="26">
        <v>5</v>
      </c>
      <c r="D51" s="27"/>
      <c r="E51" s="40">
        <v>3.5</v>
      </c>
      <c r="F51" s="41"/>
      <c r="G51" s="21">
        <f t="shared" si="1"/>
        <v>1.65719696969697</v>
      </c>
    </row>
    <row r="52" spans="1:7">
      <c r="A52" s="26" t="s">
        <v>263</v>
      </c>
      <c r="B52" s="20">
        <v>449000</v>
      </c>
      <c r="C52" s="26">
        <v>5</v>
      </c>
      <c r="D52" s="27"/>
      <c r="E52" s="40">
        <v>3.5</v>
      </c>
      <c r="F52" s="41"/>
      <c r="G52" s="21">
        <f t="shared" si="1"/>
        <v>148.816287878788</v>
      </c>
    </row>
    <row r="53" ht="17.25" spans="1:7">
      <c r="A53" s="26" t="s">
        <v>16</v>
      </c>
      <c r="B53" s="34"/>
      <c r="C53" s="26"/>
      <c r="D53" s="27"/>
      <c r="E53" s="39"/>
      <c r="F53" s="27"/>
      <c r="G53" s="23">
        <f>SUM(G45:G52)</f>
        <v>288.099715909091</v>
      </c>
    </row>
    <row r="54" spans="1:7">
      <c r="A54" s="42" t="s">
        <v>54</v>
      </c>
      <c r="B54" s="43"/>
      <c r="C54" s="43"/>
      <c r="D54" s="43"/>
      <c r="E54" s="43"/>
      <c r="F54" s="43"/>
      <c r="G54" s="44"/>
    </row>
    <row r="55" ht="30" spans="1:7">
      <c r="A55" s="17" t="s">
        <v>35</v>
      </c>
      <c r="B55" s="17" t="s">
        <v>48</v>
      </c>
      <c r="C55" s="18" t="s">
        <v>55</v>
      </c>
      <c r="D55" s="17" t="s">
        <v>56</v>
      </c>
      <c r="E55" s="17" t="s">
        <v>49</v>
      </c>
      <c r="F55" s="17" t="s">
        <v>50</v>
      </c>
      <c r="G55" s="17" t="s">
        <v>13</v>
      </c>
    </row>
    <row r="56" ht="15" spans="1:7">
      <c r="A56" s="20" t="s">
        <v>88</v>
      </c>
      <c r="B56" s="45">
        <v>46244103.63</v>
      </c>
      <c r="C56" s="20">
        <v>13777</v>
      </c>
      <c r="D56" s="20">
        <v>580</v>
      </c>
      <c r="E56" s="20">
        <v>50</v>
      </c>
      <c r="F56" s="20">
        <v>3.5</v>
      </c>
      <c r="G56" s="21">
        <f>IFERROR(B56/C56/E56/12/22/8*D56*F56,0)</f>
        <v>64.5258637920497</v>
      </c>
    </row>
    <row r="57" ht="17.25" spans="1:7">
      <c r="A57" s="20" t="s">
        <v>16</v>
      </c>
      <c r="B57" s="20"/>
      <c r="C57" s="20"/>
      <c r="D57" s="20"/>
      <c r="E57" s="20"/>
      <c r="F57" s="20"/>
      <c r="G57" s="33">
        <f>SUM(G56:G56)</f>
        <v>64.5258637920497</v>
      </c>
    </row>
    <row r="58" ht="15" spans="1:7">
      <c r="A58" s="24" t="s">
        <v>58</v>
      </c>
      <c r="B58" s="24"/>
      <c r="C58" s="24"/>
      <c r="D58" s="24"/>
      <c r="E58" s="24"/>
      <c r="F58" s="24"/>
      <c r="G58" s="24"/>
    </row>
    <row r="59" spans="1:7">
      <c r="A59" s="14" t="s">
        <v>59</v>
      </c>
      <c r="B59" s="15"/>
      <c r="C59" s="15"/>
      <c r="D59" s="15"/>
      <c r="E59" s="15"/>
      <c r="F59" s="16"/>
      <c r="G59" s="21">
        <f>(G9+G17+G32+G41+G53+G57)*G60</f>
        <v>674.918204346205</v>
      </c>
    </row>
    <row r="60" spans="1:7">
      <c r="A60" s="14" t="s">
        <v>60</v>
      </c>
      <c r="B60" s="15"/>
      <c r="C60" s="15"/>
      <c r="D60" s="15"/>
      <c r="E60" s="15"/>
      <c r="F60" s="16"/>
      <c r="G60" s="28">
        <v>0.18</v>
      </c>
    </row>
    <row r="61" spans="1:7">
      <c r="A61" s="46" t="s">
        <v>61</v>
      </c>
      <c r="B61" s="47"/>
      <c r="C61" s="47"/>
      <c r="D61" s="47"/>
      <c r="E61" s="47"/>
      <c r="F61" s="48"/>
      <c r="G61" s="28">
        <f>G62</f>
        <v>0.16</v>
      </c>
    </row>
    <row r="62" spans="1:7">
      <c r="A62" s="14" t="s">
        <v>62</v>
      </c>
      <c r="B62" s="15"/>
      <c r="C62" s="15"/>
      <c r="D62" s="15"/>
      <c r="E62" s="15"/>
      <c r="F62" s="16"/>
      <c r="G62" s="28">
        <v>0.16</v>
      </c>
    </row>
    <row r="63" ht="17.25" spans="1:7">
      <c r="A63" s="49" t="s">
        <v>16</v>
      </c>
      <c r="B63" s="50"/>
      <c r="C63" s="50"/>
      <c r="D63" s="50"/>
      <c r="E63" s="50"/>
      <c r="F63" s="51"/>
      <c r="G63" s="33">
        <f>G59+G61</f>
        <v>675.078204346205</v>
      </c>
    </row>
    <row r="64" ht="17.25" spans="1:7">
      <c r="A64" s="14" t="s">
        <v>63</v>
      </c>
      <c r="B64" s="15"/>
      <c r="C64" s="15"/>
      <c r="D64" s="15"/>
      <c r="E64" s="15"/>
      <c r="F64" s="16"/>
      <c r="G64" s="23">
        <f>G9+G17+G32+G41+G53+G57+G63</f>
        <v>4424.62378404734</v>
      </c>
    </row>
    <row r="65" ht="15" spans="1:7">
      <c r="A65" s="46" t="s">
        <v>64</v>
      </c>
      <c r="B65" s="47"/>
      <c r="C65" s="47"/>
      <c r="D65" s="47"/>
      <c r="E65" s="47"/>
      <c r="F65" s="47"/>
      <c r="G65" s="48"/>
    </row>
  </sheetData>
  <mergeCells count="102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A18:G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C30:D30"/>
    <mergeCell ref="E30:F30"/>
    <mergeCell ref="C31:D31"/>
    <mergeCell ref="E31:F31"/>
    <mergeCell ref="C32:D32"/>
    <mergeCell ref="E32:F32"/>
    <mergeCell ref="A33:G33"/>
    <mergeCell ref="C34:D34"/>
    <mergeCell ref="E34:F34"/>
    <mergeCell ref="C35:D35"/>
    <mergeCell ref="E35:F35"/>
    <mergeCell ref="C36:D36"/>
    <mergeCell ref="E36:F36"/>
    <mergeCell ref="A37:G37"/>
    <mergeCell ref="C38:D38"/>
    <mergeCell ref="E38:F38"/>
    <mergeCell ref="C39:D39"/>
    <mergeCell ref="E39:F39"/>
    <mergeCell ref="C40:D40"/>
    <mergeCell ref="E40:F40"/>
    <mergeCell ref="C41:D41"/>
    <mergeCell ref="E41:F41"/>
    <mergeCell ref="A42:G42"/>
    <mergeCell ref="A43:G43"/>
    <mergeCell ref="C44:D44"/>
    <mergeCell ref="E44:F44"/>
    <mergeCell ref="C45:D45"/>
    <mergeCell ref="E45:F45"/>
    <mergeCell ref="C46:D46"/>
    <mergeCell ref="E46:F46"/>
    <mergeCell ref="C47:D47"/>
    <mergeCell ref="E47:F47"/>
    <mergeCell ref="C48:D48"/>
    <mergeCell ref="E48:F48"/>
    <mergeCell ref="C49:D49"/>
    <mergeCell ref="E49:F49"/>
    <mergeCell ref="C50:D50"/>
    <mergeCell ref="E50:F50"/>
    <mergeCell ref="C51:D51"/>
    <mergeCell ref="E51:F51"/>
    <mergeCell ref="C52:D52"/>
    <mergeCell ref="E52:F52"/>
    <mergeCell ref="C53:D53"/>
    <mergeCell ref="E53:F53"/>
    <mergeCell ref="A54:G54"/>
    <mergeCell ref="A58:G58"/>
    <mergeCell ref="A59:F59"/>
    <mergeCell ref="A60:F60"/>
    <mergeCell ref="A61:F61"/>
    <mergeCell ref="A62:F62"/>
    <mergeCell ref="A63:F63"/>
    <mergeCell ref="A64:F64"/>
    <mergeCell ref="A65:G65"/>
  </mergeCells>
  <pageMargins left="0.7" right="0.7" top="0.314583333333333" bottom="0.275" header="0.3" footer="0.3"/>
  <pageSetup paperSize="9" scale="71" orientation="portrait"/>
  <headerFooter/>
  <legacyDrawing r:id="rId2"/>
</worksheet>
</file>

<file path=xl/worksheets/sheet10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61"/>
  <sheetViews>
    <sheetView topLeftCell="A45" workbookViewId="0">
      <selection activeCell="A62" sqref="$A62:$XFD71"/>
    </sheetView>
  </sheetViews>
  <sheetFormatPr defaultColWidth="8.75" defaultRowHeight="16.5"/>
  <cols>
    <col min="1" max="1" width="21.75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302</v>
      </c>
      <c r="C4" s="10" t="s">
        <v>6</v>
      </c>
      <c r="D4" s="11" t="s">
        <v>303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ht="15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2</v>
      </c>
      <c r="C7" s="18">
        <v>2</v>
      </c>
      <c r="D7" s="19"/>
      <c r="E7" s="18">
        <v>96.35</v>
      </c>
      <c r="F7" s="19"/>
      <c r="G7" s="21">
        <f>B7*C7*E7</f>
        <v>385.4</v>
      </c>
    </row>
    <row r="8" ht="16.15" customHeight="1" spans="1:12">
      <c r="A8" s="20" t="s">
        <v>15</v>
      </c>
      <c r="B8" s="20">
        <v>2</v>
      </c>
      <c r="C8" s="18">
        <v>2</v>
      </c>
      <c r="D8" s="19"/>
      <c r="E8" s="18">
        <v>206.68</v>
      </c>
      <c r="F8" s="19"/>
      <c r="G8" s="21">
        <f>B8*C8*E8</f>
        <v>826.72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1212.12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spans="1:12">
      <c r="A13" s="20" t="s">
        <v>100</v>
      </c>
      <c r="B13" s="20" t="s">
        <v>33</v>
      </c>
      <c r="C13" s="26">
        <v>3</v>
      </c>
      <c r="D13" s="27"/>
      <c r="E13" s="26">
        <v>42</v>
      </c>
      <c r="F13" s="27"/>
      <c r="G13" s="28">
        <f>C13*E13</f>
        <v>126</v>
      </c>
    </row>
    <row r="14" ht="17.25" spans="1:12">
      <c r="A14" s="20" t="s">
        <v>99</v>
      </c>
      <c r="B14" s="22" t="s">
        <v>103</v>
      </c>
      <c r="C14" s="26">
        <v>1</v>
      </c>
      <c r="D14" s="27"/>
      <c r="E14" s="26">
        <v>0.33</v>
      </c>
      <c r="F14" s="27"/>
      <c r="G14" s="28">
        <f>C14*E14</f>
        <v>0.33</v>
      </c>
    </row>
    <row r="15" ht="17.25" spans="1:12">
      <c r="A15" s="20" t="s">
        <v>101</v>
      </c>
      <c r="B15" s="22" t="s">
        <v>33</v>
      </c>
      <c r="C15" s="26">
        <v>1</v>
      </c>
      <c r="D15" s="27"/>
      <c r="E15" s="26">
        <v>38</v>
      </c>
      <c r="F15" s="27"/>
      <c r="G15" s="21">
        <f>C15*E15</f>
        <v>38</v>
      </c>
    </row>
    <row r="16" ht="17.25" spans="1:12">
      <c r="A16" s="20" t="s">
        <v>102</v>
      </c>
      <c r="B16" s="22" t="s">
        <v>103</v>
      </c>
      <c r="C16" s="26">
        <v>1</v>
      </c>
      <c r="D16" s="27"/>
      <c r="E16" s="26">
        <v>10</v>
      </c>
      <c r="F16" s="27"/>
      <c r="G16" s="21">
        <f>C16*E16</f>
        <v>10</v>
      </c>
    </row>
    <row r="17" ht="17.25" spans="1:7">
      <c r="A17" s="20" t="s">
        <v>16</v>
      </c>
      <c r="B17" s="22"/>
      <c r="C17" s="26"/>
      <c r="D17" s="27"/>
      <c r="E17" s="26"/>
      <c r="F17" s="27"/>
      <c r="G17" s="23">
        <f>SUM(G13:G16)</f>
        <v>174.33</v>
      </c>
    </row>
    <row r="18" spans="1:7">
      <c r="A18" s="14" t="s">
        <v>23</v>
      </c>
      <c r="B18" s="15"/>
      <c r="C18" s="15"/>
      <c r="D18" s="15"/>
      <c r="E18" s="15"/>
      <c r="F18" s="15"/>
      <c r="G18" s="16"/>
    </row>
    <row r="19" spans="1:7">
      <c r="A19" s="20" t="s">
        <v>19</v>
      </c>
      <c r="B19" s="20" t="s">
        <v>20</v>
      </c>
      <c r="C19" s="26" t="s">
        <v>21</v>
      </c>
      <c r="D19" s="27"/>
      <c r="E19" s="26" t="s">
        <v>22</v>
      </c>
      <c r="F19" s="27"/>
      <c r="G19" s="20" t="s">
        <v>13</v>
      </c>
    </row>
    <row r="20" spans="1:7">
      <c r="A20" s="20" t="s">
        <v>24</v>
      </c>
      <c r="B20" s="20" t="s">
        <v>25</v>
      </c>
      <c r="C20" s="26">
        <v>4</v>
      </c>
      <c r="D20" s="27"/>
      <c r="E20" s="26">
        <v>0.32</v>
      </c>
      <c r="F20" s="27"/>
      <c r="G20" s="28">
        <f t="shared" ref="G20:G33" si="0">C20*E20</f>
        <v>1.28</v>
      </c>
    </row>
    <row r="21" spans="1:7">
      <c r="A21" s="20" t="s">
        <v>26</v>
      </c>
      <c r="B21" s="20" t="s">
        <v>25</v>
      </c>
      <c r="C21" s="26">
        <v>4</v>
      </c>
      <c r="D21" s="27"/>
      <c r="E21" s="26">
        <v>0.45</v>
      </c>
      <c r="F21" s="27"/>
      <c r="G21" s="28">
        <f t="shared" si="0"/>
        <v>1.8</v>
      </c>
    </row>
    <row r="22" spans="1:7">
      <c r="A22" s="20" t="s">
        <v>27</v>
      </c>
      <c r="B22" s="20" t="s">
        <v>28</v>
      </c>
      <c r="C22" s="26">
        <v>3</v>
      </c>
      <c r="D22" s="27"/>
      <c r="E22" s="26">
        <v>2.3</v>
      </c>
      <c r="F22" s="27"/>
      <c r="G22" s="28">
        <f t="shared" si="0"/>
        <v>6.9</v>
      </c>
    </row>
    <row r="23" spans="1:7">
      <c r="A23" s="20" t="s">
        <v>29</v>
      </c>
      <c r="B23" s="20" t="s">
        <v>25</v>
      </c>
      <c r="C23" s="26">
        <v>1</v>
      </c>
      <c r="D23" s="27"/>
      <c r="E23" s="26">
        <v>3.5</v>
      </c>
      <c r="F23" s="27"/>
      <c r="G23" s="28">
        <f t="shared" si="0"/>
        <v>3.5</v>
      </c>
    </row>
    <row r="24" spans="1:7">
      <c r="A24" s="20" t="s">
        <v>30</v>
      </c>
      <c r="B24" s="20" t="s">
        <v>31</v>
      </c>
      <c r="C24" s="26">
        <v>0.5</v>
      </c>
      <c r="D24" s="27"/>
      <c r="E24" s="26">
        <v>5.7</v>
      </c>
      <c r="F24" s="27"/>
      <c r="G24" s="28">
        <f t="shared" si="0"/>
        <v>2.85</v>
      </c>
    </row>
    <row r="25" spans="1:7">
      <c r="A25" s="20" t="s">
        <v>32</v>
      </c>
      <c r="B25" s="20" t="s">
        <v>33</v>
      </c>
      <c r="C25" s="26">
        <v>1</v>
      </c>
      <c r="D25" s="27"/>
      <c r="E25" s="26">
        <v>0.38</v>
      </c>
      <c r="F25" s="27"/>
      <c r="G25" s="28">
        <f t="shared" si="0"/>
        <v>0.38</v>
      </c>
    </row>
    <row r="26" spans="1:7">
      <c r="A26" s="20" t="s">
        <v>83</v>
      </c>
      <c r="B26" s="20" t="s">
        <v>84</v>
      </c>
      <c r="C26" s="26">
        <v>2</v>
      </c>
      <c r="D26" s="27"/>
      <c r="E26" s="26">
        <v>7.6</v>
      </c>
      <c r="F26" s="27"/>
      <c r="G26" s="28">
        <f t="shared" si="0"/>
        <v>15.2</v>
      </c>
    </row>
    <row r="27" spans="1:7">
      <c r="A27" s="29" t="s">
        <v>85</v>
      </c>
      <c r="B27" s="29" t="s">
        <v>25</v>
      </c>
      <c r="C27" s="26">
        <v>1</v>
      </c>
      <c r="D27" s="27"/>
      <c r="E27" s="31">
        <v>280</v>
      </c>
      <c r="F27" s="32"/>
      <c r="G27" s="28">
        <f t="shared" si="0"/>
        <v>280</v>
      </c>
    </row>
    <row r="28" spans="1:7">
      <c r="A28" s="29" t="s">
        <v>80</v>
      </c>
      <c r="B28" s="29" t="s">
        <v>33</v>
      </c>
      <c r="C28" s="26">
        <v>5</v>
      </c>
      <c r="D28" s="27"/>
      <c r="E28" s="31">
        <v>0.7</v>
      </c>
      <c r="F28" s="32"/>
      <c r="G28" s="28">
        <f t="shared" si="0"/>
        <v>3.5</v>
      </c>
    </row>
    <row r="29" ht="17.25" spans="1:7">
      <c r="A29" s="29" t="s">
        <v>16</v>
      </c>
      <c r="B29" s="30"/>
      <c r="C29" s="31"/>
      <c r="D29" s="32"/>
      <c r="E29" s="31"/>
      <c r="F29" s="32"/>
      <c r="G29" s="33">
        <f>SUM(G20:G28)</f>
        <v>315.41</v>
      </c>
    </row>
    <row r="30" spans="1:7">
      <c r="A30" s="24" t="s">
        <v>34</v>
      </c>
      <c r="B30" s="24"/>
      <c r="C30" s="24"/>
      <c r="D30" s="24"/>
      <c r="E30" s="24"/>
      <c r="F30" s="24"/>
      <c r="G30" s="24"/>
    </row>
    <row r="31" ht="15" spans="1:7">
      <c r="A31" s="20" t="s">
        <v>35</v>
      </c>
      <c r="B31" s="20" t="s">
        <v>36</v>
      </c>
      <c r="C31" s="26" t="s">
        <v>21</v>
      </c>
      <c r="D31" s="27"/>
      <c r="E31" s="26" t="s">
        <v>37</v>
      </c>
      <c r="F31" s="27"/>
      <c r="G31" s="20" t="s">
        <v>38</v>
      </c>
    </row>
    <row r="32" ht="17.25" spans="1:7">
      <c r="A32" s="20"/>
      <c r="B32" s="22"/>
      <c r="C32" s="26"/>
      <c r="D32" s="27"/>
      <c r="E32" s="26"/>
      <c r="F32" s="27"/>
      <c r="G32" s="21">
        <f>C32*E32</f>
        <v>0</v>
      </c>
    </row>
    <row r="33" ht="17.25" spans="1:7">
      <c r="A33" s="20" t="s">
        <v>16</v>
      </c>
      <c r="B33" s="22"/>
      <c r="C33" s="26"/>
      <c r="D33" s="27"/>
      <c r="E33" s="26"/>
      <c r="F33" s="27"/>
      <c r="G33" s="21">
        <f>SUM(G32:G32)</f>
        <v>0</v>
      </c>
    </row>
    <row r="34" ht="15" spans="1:7">
      <c r="A34" s="14" t="s">
        <v>39</v>
      </c>
      <c r="B34" s="15"/>
      <c r="C34" s="15"/>
      <c r="D34" s="15"/>
      <c r="E34" s="15"/>
      <c r="F34" s="15"/>
      <c r="G34" s="16"/>
    </row>
    <row r="35" spans="1:7">
      <c r="A35" s="20" t="s">
        <v>35</v>
      </c>
      <c r="B35" s="20" t="s">
        <v>36</v>
      </c>
      <c r="C35" s="26" t="s">
        <v>40</v>
      </c>
      <c r="D35" s="27"/>
      <c r="E35" s="26" t="s">
        <v>22</v>
      </c>
      <c r="F35" s="27"/>
      <c r="G35" s="20" t="s">
        <v>13</v>
      </c>
    </row>
    <row r="36" spans="1:7">
      <c r="A36" s="20" t="s">
        <v>41</v>
      </c>
      <c r="B36" s="20" t="s">
        <v>42</v>
      </c>
      <c r="C36" s="26">
        <v>1</v>
      </c>
      <c r="D36" s="27"/>
      <c r="E36" s="26">
        <v>1.74</v>
      </c>
      <c r="F36" s="27"/>
      <c r="G36" s="21">
        <f>C36*E36</f>
        <v>1.74</v>
      </c>
    </row>
    <row r="37" spans="1:7">
      <c r="A37" s="20" t="s">
        <v>43</v>
      </c>
      <c r="B37" s="20" t="s">
        <v>44</v>
      </c>
      <c r="C37" s="26">
        <v>5</v>
      </c>
      <c r="D37" s="27"/>
      <c r="E37" s="26">
        <v>0.75</v>
      </c>
      <c r="F37" s="27"/>
      <c r="G37" s="21">
        <f>C37*E37</f>
        <v>3.75</v>
      </c>
    </row>
    <row r="38" ht="17.25" spans="1:7">
      <c r="A38" s="20" t="s">
        <v>16</v>
      </c>
      <c r="B38" s="34"/>
      <c r="C38" s="26"/>
      <c r="D38" s="27"/>
      <c r="E38" s="26"/>
      <c r="F38" s="27"/>
      <c r="G38" s="23">
        <f>SUM(G36:G37)</f>
        <v>5.49</v>
      </c>
    </row>
    <row r="39" spans="1:7">
      <c r="A39" s="14" t="s">
        <v>45</v>
      </c>
      <c r="B39" s="15"/>
      <c r="C39" s="15"/>
      <c r="D39" s="15"/>
      <c r="E39" s="15"/>
      <c r="F39" s="15"/>
      <c r="G39" s="16"/>
    </row>
    <row r="40" spans="1:7">
      <c r="A40" s="35" t="s">
        <v>46</v>
      </c>
      <c r="B40" s="36"/>
      <c r="C40" s="36"/>
      <c r="D40" s="36"/>
      <c r="E40" s="15"/>
      <c r="F40" s="15"/>
      <c r="G40" s="16"/>
    </row>
    <row r="41" spans="1:7">
      <c r="A41" s="37" t="s">
        <v>47</v>
      </c>
      <c r="B41" s="37" t="s">
        <v>48</v>
      </c>
      <c r="C41" s="37" t="s">
        <v>49</v>
      </c>
      <c r="D41" s="38"/>
      <c r="E41" s="39" t="s">
        <v>50</v>
      </c>
      <c r="F41" s="27"/>
      <c r="G41" s="20" t="s">
        <v>13</v>
      </c>
    </row>
    <row r="42" spans="1:7">
      <c r="A42" s="20" t="s">
        <v>51</v>
      </c>
      <c r="B42" s="20">
        <v>180000</v>
      </c>
      <c r="C42" s="52">
        <v>5</v>
      </c>
      <c r="D42" s="38"/>
      <c r="E42" s="40">
        <v>2</v>
      </c>
      <c r="F42" s="41"/>
      <c r="G42" s="21">
        <f t="shared" ref="G42:G48" si="1">IFERROR(B42/C42/12/22/8*E42,0)</f>
        <v>34.0909090909091</v>
      </c>
    </row>
    <row r="43" spans="1:7">
      <c r="A43" s="20" t="s">
        <v>77</v>
      </c>
      <c r="B43" s="20">
        <v>138000</v>
      </c>
      <c r="C43" s="26">
        <v>5</v>
      </c>
      <c r="D43" s="27"/>
      <c r="E43" s="39">
        <v>2</v>
      </c>
      <c r="F43" s="27"/>
      <c r="G43" s="21">
        <f t="shared" si="1"/>
        <v>26.1363636363636</v>
      </c>
    </row>
    <row r="44" spans="1:7">
      <c r="A44" s="26" t="s">
        <v>92</v>
      </c>
      <c r="B44" s="20">
        <v>88500</v>
      </c>
      <c r="C44" s="26">
        <v>5</v>
      </c>
      <c r="D44" s="27"/>
      <c r="E44" s="39">
        <v>2</v>
      </c>
      <c r="F44" s="27"/>
      <c r="G44" s="21">
        <f t="shared" si="1"/>
        <v>16.7613636363636</v>
      </c>
    </row>
    <row r="45" spans="1:7">
      <c r="A45" s="26" t="s">
        <v>86</v>
      </c>
      <c r="B45" s="20">
        <v>1188</v>
      </c>
      <c r="C45" s="26">
        <v>5</v>
      </c>
      <c r="D45" s="27"/>
      <c r="E45" s="39">
        <v>2</v>
      </c>
      <c r="F45" s="27"/>
      <c r="G45" s="21">
        <f t="shared" si="1"/>
        <v>0.225</v>
      </c>
    </row>
    <row r="46" spans="1:7">
      <c r="A46" s="26" t="s">
        <v>52</v>
      </c>
      <c r="B46" s="20">
        <v>4000</v>
      </c>
      <c r="C46" s="26">
        <v>5</v>
      </c>
      <c r="D46" s="27"/>
      <c r="E46" s="39">
        <v>2</v>
      </c>
      <c r="F46" s="27"/>
      <c r="G46" s="21">
        <f t="shared" si="1"/>
        <v>0.757575757575758</v>
      </c>
    </row>
    <row r="47" spans="1:7">
      <c r="A47" s="26" t="s">
        <v>53</v>
      </c>
      <c r="B47" s="20">
        <v>3550</v>
      </c>
      <c r="C47" s="26">
        <v>5</v>
      </c>
      <c r="D47" s="27"/>
      <c r="E47" s="39">
        <v>2</v>
      </c>
      <c r="F47" s="27"/>
      <c r="G47" s="21">
        <f t="shared" si="1"/>
        <v>0.672348484848485</v>
      </c>
    </row>
    <row r="48" spans="1:7">
      <c r="A48" s="26" t="s">
        <v>87</v>
      </c>
      <c r="B48" s="20">
        <v>5000</v>
      </c>
      <c r="C48" s="26">
        <v>5</v>
      </c>
      <c r="D48" s="27"/>
      <c r="E48" s="39">
        <v>2</v>
      </c>
      <c r="F48" s="27"/>
      <c r="G48" s="21">
        <f t="shared" si="1"/>
        <v>0.946969696969697</v>
      </c>
    </row>
    <row r="49" ht="17.25" spans="1:7">
      <c r="A49" s="26" t="s">
        <v>16</v>
      </c>
      <c r="B49" s="34"/>
      <c r="C49" s="26"/>
      <c r="D49" s="27"/>
      <c r="E49" s="39"/>
      <c r="F49" s="27"/>
      <c r="G49" s="23">
        <f>SUM(G42:G48)</f>
        <v>79.5905303030303</v>
      </c>
    </row>
    <row r="50" spans="1:7">
      <c r="A50" s="42" t="s">
        <v>54</v>
      </c>
      <c r="B50" s="43"/>
      <c r="C50" s="43"/>
      <c r="D50" s="43"/>
      <c r="E50" s="43"/>
      <c r="F50" s="43"/>
      <c r="G50" s="44"/>
    </row>
    <row r="51" ht="30" spans="1:7">
      <c r="A51" s="17" t="s">
        <v>35</v>
      </c>
      <c r="B51" s="17" t="s">
        <v>48</v>
      </c>
      <c r="C51" s="18" t="s">
        <v>55</v>
      </c>
      <c r="D51" s="17" t="s">
        <v>56</v>
      </c>
      <c r="E51" s="17" t="s">
        <v>49</v>
      </c>
      <c r="F51" s="17" t="s">
        <v>50</v>
      </c>
      <c r="G51" s="17" t="s">
        <v>13</v>
      </c>
    </row>
    <row r="52" ht="15" spans="1:7">
      <c r="A52" s="20" t="s">
        <v>88</v>
      </c>
      <c r="B52" s="45">
        <v>46244103.63</v>
      </c>
      <c r="C52" s="20">
        <v>13777</v>
      </c>
      <c r="D52" s="20">
        <v>580</v>
      </c>
      <c r="E52" s="20">
        <v>50</v>
      </c>
      <c r="F52" s="20">
        <v>2</v>
      </c>
      <c r="G52" s="21">
        <f>IFERROR(B52/C52/E52/12/22/8*D52*F52,0)</f>
        <v>36.8719221668855</v>
      </c>
    </row>
    <row r="53" ht="17.25" spans="1:7">
      <c r="A53" s="20" t="s">
        <v>16</v>
      </c>
      <c r="B53" s="20"/>
      <c r="C53" s="20"/>
      <c r="D53" s="20"/>
      <c r="E53" s="20"/>
      <c r="F53" s="20"/>
      <c r="G53" s="33">
        <f>SUM(G52:G52)</f>
        <v>36.8719221668855</v>
      </c>
    </row>
    <row r="54" ht="15" spans="1:7">
      <c r="A54" s="24" t="s">
        <v>58</v>
      </c>
      <c r="B54" s="24"/>
      <c r="C54" s="24"/>
      <c r="D54" s="24"/>
      <c r="E54" s="24"/>
      <c r="F54" s="24"/>
      <c r="G54" s="24"/>
    </row>
    <row r="55" spans="1:7">
      <c r="A55" s="14" t="s">
        <v>59</v>
      </c>
      <c r="B55" s="15"/>
      <c r="C55" s="15"/>
      <c r="D55" s="15"/>
      <c r="E55" s="15"/>
      <c r="F55" s="16"/>
      <c r="G55" s="21">
        <f>(G9+G17+G29+G38+G49+G53)*G56</f>
        <v>328.286241444585</v>
      </c>
    </row>
    <row r="56" spans="1:7">
      <c r="A56" s="14" t="s">
        <v>60</v>
      </c>
      <c r="B56" s="15"/>
      <c r="C56" s="15"/>
      <c r="D56" s="15"/>
      <c r="E56" s="15"/>
      <c r="F56" s="16"/>
      <c r="G56" s="28">
        <v>0.18</v>
      </c>
    </row>
    <row r="57" spans="1:7">
      <c r="A57" s="46" t="s">
        <v>61</v>
      </c>
      <c r="B57" s="47"/>
      <c r="C57" s="47"/>
      <c r="D57" s="47"/>
      <c r="E57" s="47"/>
      <c r="F57" s="48"/>
      <c r="G57" s="28">
        <f>G58</f>
        <v>0.16</v>
      </c>
    </row>
    <row r="58" spans="1:7">
      <c r="A58" s="14" t="s">
        <v>62</v>
      </c>
      <c r="B58" s="15"/>
      <c r="C58" s="15"/>
      <c r="D58" s="15"/>
      <c r="E58" s="15"/>
      <c r="F58" s="16"/>
      <c r="G58" s="28">
        <v>0.16</v>
      </c>
    </row>
    <row r="59" ht="17.25" spans="1:7">
      <c r="A59" s="49" t="s">
        <v>16</v>
      </c>
      <c r="B59" s="50"/>
      <c r="C59" s="50"/>
      <c r="D59" s="50"/>
      <c r="E59" s="50"/>
      <c r="F59" s="51"/>
      <c r="G59" s="33">
        <f>G55+G57</f>
        <v>328.446241444585</v>
      </c>
    </row>
    <row r="60" ht="17.25" spans="1:7">
      <c r="A60" s="14" t="s">
        <v>63</v>
      </c>
      <c r="B60" s="15"/>
      <c r="C60" s="15"/>
      <c r="D60" s="15"/>
      <c r="E60" s="15"/>
      <c r="F60" s="16"/>
      <c r="G60" s="23">
        <f>G9+G17+G29+G33+G38+G49+G53+G59</f>
        <v>2152.2586939145</v>
      </c>
    </row>
    <row r="61" ht="15" spans="1:7">
      <c r="A61" s="46" t="s">
        <v>64</v>
      </c>
      <c r="B61" s="47"/>
      <c r="C61" s="47"/>
      <c r="D61" s="47"/>
      <c r="E61" s="47"/>
      <c r="F61" s="47"/>
      <c r="G61" s="48"/>
    </row>
  </sheetData>
  <mergeCells count="94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A18:G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A30:G30"/>
    <mergeCell ref="C31:D31"/>
    <mergeCell ref="E31:F31"/>
    <mergeCell ref="C32:D32"/>
    <mergeCell ref="E32:F32"/>
    <mergeCell ref="C33:D33"/>
    <mergeCell ref="E33:F33"/>
    <mergeCell ref="A34:G34"/>
    <mergeCell ref="C35:D35"/>
    <mergeCell ref="E35:F35"/>
    <mergeCell ref="C36:D36"/>
    <mergeCell ref="E36:F36"/>
    <mergeCell ref="C37:D37"/>
    <mergeCell ref="E37:F37"/>
    <mergeCell ref="C38:D38"/>
    <mergeCell ref="E38:F38"/>
    <mergeCell ref="A39:G39"/>
    <mergeCell ref="A40:G40"/>
    <mergeCell ref="C41:D41"/>
    <mergeCell ref="E41:F41"/>
    <mergeCell ref="C42:D42"/>
    <mergeCell ref="E42:F42"/>
    <mergeCell ref="C43:D43"/>
    <mergeCell ref="E43:F43"/>
    <mergeCell ref="C44:D44"/>
    <mergeCell ref="E44:F44"/>
    <mergeCell ref="C45:D45"/>
    <mergeCell ref="E45:F45"/>
    <mergeCell ref="C46:D46"/>
    <mergeCell ref="E46:F46"/>
    <mergeCell ref="C47:D47"/>
    <mergeCell ref="E47:F47"/>
    <mergeCell ref="C48:D48"/>
    <mergeCell ref="E48:F48"/>
    <mergeCell ref="C49:D49"/>
    <mergeCell ref="E49:F49"/>
    <mergeCell ref="A50:G50"/>
    <mergeCell ref="A54:G54"/>
    <mergeCell ref="A55:F55"/>
    <mergeCell ref="A56:F56"/>
    <mergeCell ref="A57:F57"/>
    <mergeCell ref="A58:F58"/>
    <mergeCell ref="A59:F59"/>
    <mergeCell ref="A60:F60"/>
    <mergeCell ref="A61:G61"/>
  </mergeCells>
  <pageMargins left="0.7" right="0.7" top="0.75" bottom="0.75" header="0.3" footer="0.3"/>
  <pageSetup paperSize="9" scale="69" orientation="portrait"/>
  <headerFooter/>
  <legacyDrawing r:id="rId2"/>
</worksheet>
</file>

<file path=xl/worksheets/sheet10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62"/>
  <sheetViews>
    <sheetView topLeftCell="A42" workbookViewId="0">
      <selection activeCell="A62" sqref="$A62:$XFD68"/>
    </sheetView>
  </sheetViews>
  <sheetFormatPr defaultColWidth="8.75" defaultRowHeight="16.5"/>
  <cols>
    <col min="1" max="1" width="21.75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304</v>
      </c>
      <c r="C4" s="10" t="s">
        <v>6</v>
      </c>
      <c r="D4" s="11" t="s">
        <v>305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ht="15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2</v>
      </c>
      <c r="C7" s="18">
        <v>2</v>
      </c>
      <c r="D7" s="19"/>
      <c r="E7" s="18">
        <v>96.35</v>
      </c>
      <c r="F7" s="19"/>
      <c r="G7" s="21">
        <f>B7*C7*E7</f>
        <v>385.4</v>
      </c>
    </row>
    <row r="8" ht="16.15" customHeight="1" spans="1:12">
      <c r="A8" s="20" t="s">
        <v>15</v>
      </c>
      <c r="B8" s="20">
        <v>2</v>
      </c>
      <c r="C8" s="18">
        <v>2</v>
      </c>
      <c r="D8" s="19"/>
      <c r="E8" s="18">
        <v>206.68</v>
      </c>
      <c r="F8" s="19"/>
      <c r="G8" s="21">
        <f>B8*C8*E8</f>
        <v>826.72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1212.12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spans="1:12">
      <c r="A13" s="20" t="s">
        <v>100</v>
      </c>
      <c r="B13" s="20" t="s">
        <v>33</v>
      </c>
      <c r="C13" s="26">
        <v>3</v>
      </c>
      <c r="D13" s="27"/>
      <c r="E13" s="26">
        <v>42</v>
      </c>
      <c r="F13" s="27"/>
      <c r="G13" s="28">
        <f>C13*E13</f>
        <v>126</v>
      </c>
    </row>
    <row r="14" ht="17.25" spans="1:12">
      <c r="A14" s="20" t="s">
        <v>99</v>
      </c>
      <c r="B14" s="22" t="s">
        <v>103</v>
      </c>
      <c r="C14" s="26">
        <v>1</v>
      </c>
      <c r="D14" s="27"/>
      <c r="E14" s="26">
        <v>0.33</v>
      </c>
      <c r="F14" s="27"/>
      <c r="G14" s="28">
        <f>C14*E14</f>
        <v>0.33</v>
      </c>
    </row>
    <row r="15" ht="17.25" spans="1:12">
      <c r="A15" s="20" t="s">
        <v>101</v>
      </c>
      <c r="B15" s="22" t="s">
        <v>33</v>
      </c>
      <c r="C15" s="26">
        <v>1</v>
      </c>
      <c r="D15" s="27"/>
      <c r="E15" s="26">
        <v>38</v>
      </c>
      <c r="F15" s="27"/>
      <c r="G15" s="21">
        <f>C15*E15</f>
        <v>38</v>
      </c>
    </row>
    <row r="16" ht="17.25" spans="1:12">
      <c r="A16" s="20" t="s">
        <v>102</v>
      </c>
      <c r="B16" s="22" t="s">
        <v>103</v>
      </c>
      <c r="C16" s="26">
        <v>1</v>
      </c>
      <c r="D16" s="27"/>
      <c r="E16" s="26">
        <v>10</v>
      </c>
      <c r="F16" s="27"/>
      <c r="G16" s="21">
        <f>C16*E16</f>
        <v>10</v>
      </c>
    </row>
    <row r="17" ht="17.25" spans="1:7">
      <c r="A17" s="20" t="s">
        <v>16</v>
      </c>
      <c r="B17" s="22"/>
      <c r="C17" s="26"/>
      <c r="D17" s="27"/>
      <c r="E17" s="26"/>
      <c r="F17" s="27"/>
      <c r="G17" s="23">
        <f>SUM(G13:G16)</f>
        <v>174.33</v>
      </c>
    </row>
    <row r="18" spans="1:7">
      <c r="A18" s="14" t="s">
        <v>23</v>
      </c>
      <c r="B18" s="15"/>
      <c r="C18" s="15"/>
      <c r="D18" s="15"/>
      <c r="E18" s="15"/>
      <c r="F18" s="15"/>
      <c r="G18" s="16"/>
    </row>
    <row r="19" spans="1:7">
      <c r="A19" s="20" t="s">
        <v>19</v>
      </c>
      <c r="B19" s="20" t="s">
        <v>20</v>
      </c>
      <c r="C19" s="26" t="s">
        <v>21</v>
      </c>
      <c r="D19" s="27"/>
      <c r="E19" s="26" t="s">
        <v>22</v>
      </c>
      <c r="F19" s="27"/>
      <c r="G19" s="20" t="s">
        <v>13</v>
      </c>
    </row>
    <row r="20" spans="1:7">
      <c r="A20" s="20" t="s">
        <v>24</v>
      </c>
      <c r="B20" s="20" t="s">
        <v>25</v>
      </c>
      <c r="C20" s="26">
        <v>4</v>
      </c>
      <c r="D20" s="27"/>
      <c r="E20" s="26">
        <v>0.32</v>
      </c>
      <c r="F20" s="27"/>
      <c r="G20" s="28">
        <f t="shared" ref="G20:G33" si="0">C20*E20</f>
        <v>1.28</v>
      </c>
    </row>
    <row r="21" spans="1:7">
      <c r="A21" s="20" t="s">
        <v>26</v>
      </c>
      <c r="B21" s="20" t="s">
        <v>25</v>
      </c>
      <c r="C21" s="26">
        <v>4</v>
      </c>
      <c r="D21" s="27"/>
      <c r="E21" s="26">
        <v>0.45</v>
      </c>
      <c r="F21" s="27"/>
      <c r="G21" s="28">
        <f t="shared" si="0"/>
        <v>1.8</v>
      </c>
    </row>
    <row r="22" spans="1:7">
      <c r="A22" s="20" t="s">
        <v>27</v>
      </c>
      <c r="B22" s="20" t="s">
        <v>28</v>
      </c>
      <c r="C22" s="26">
        <v>3</v>
      </c>
      <c r="D22" s="27"/>
      <c r="E22" s="26">
        <v>2.3</v>
      </c>
      <c r="F22" s="27"/>
      <c r="G22" s="28">
        <f t="shared" si="0"/>
        <v>6.9</v>
      </c>
    </row>
    <row r="23" spans="1:7">
      <c r="A23" s="20" t="s">
        <v>29</v>
      </c>
      <c r="B23" s="20" t="s">
        <v>25</v>
      </c>
      <c r="C23" s="26">
        <v>1</v>
      </c>
      <c r="D23" s="27"/>
      <c r="E23" s="26">
        <v>3.5</v>
      </c>
      <c r="F23" s="27"/>
      <c r="G23" s="28">
        <f t="shared" si="0"/>
        <v>3.5</v>
      </c>
    </row>
    <row r="24" spans="1:7">
      <c r="A24" s="20" t="s">
        <v>30</v>
      </c>
      <c r="B24" s="20" t="s">
        <v>31</v>
      </c>
      <c r="C24" s="26">
        <v>0.5</v>
      </c>
      <c r="D24" s="27"/>
      <c r="E24" s="26">
        <v>5.7</v>
      </c>
      <c r="F24" s="27"/>
      <c r="G24" s="28">
        <f t="shared" si="0"/>
        <v>2.85</v>
      </c>
    </row>
    <row r="25" spans="1:7">
      <c r="A25" s="20" t="s">
        <v>32</v>
      </c>
      <c r="B25" s="20" t="s">
        <v>33</v>
      </c>
      <c r="C25" s="26">
        <v>1</v>
      </c>
      <c r="D25" s="27"/>
      <c r="E25" s="26">
        <v>0.38</v>
      </c>
      <c r="F25" s="27"/>
      <c r="G25" s="28">
        <f t="shared" si="0"/>
        <v>0.38</v>
      </c>
    </row>
    <row r="26" spans="1:7">
      <c r="A26" s="20" t="s">
        <v>83</v>
      </c>
      <c r="B26" s="20" t="s">
        <v>84</v>
      </c>
      <c r="C26" s="26">
        <v>2</v>
      </c>
      <c r="D26" s="27"/>
      <c r="E26" s="26">
        <v>7.6</v>
      </c>
      <c r="F26" s="27"/>
      <c r="G26" s="28">
        <f t="shared" si="0"/>
        <v>15.2</v>
      </c>
    </row>
    <row r="27" spans="1:7">
      <c r="A27" s="29" t="s">
        <v>85</v>
      </c>
      <c r="B27" s="29" t="s">
        <v>25</v>
      </c>
      <c r="C27" s="26">
        <v>1</v>
      </c>
      <c r="D27" s="27"/>
      <c r="E27" s="31">
        <v>280</v>
      </c>
      <c r="F27" s="32"/>
      <c r="G27" s="28">
        <f t="shared" si="0"/>
        <v>280</v>
      </c>
    </row>
    <row r="28" spans="1:7">
      <c r="A28" s="29" t="s">
        <v>80</v>
      </c>
      <c r="B28" s="29" t="s">
        <v>33</v>
      </c>
      <c r="C28" s="26">
        <v>5</v>
      </c>
      <c r="D28" s="27"/>
      <c r="E28" s="31">
        <v>0.7</v>
      </c>
      <c r="F28" s="32"/>
      <c r="G28" s="28">
        <f t="shared" si="0"/>
        <v>3.5</v>
      </c>
    </row>
    <row r="29" ht="17.25" spans="1:7">
      <c r="A29" s="29" t="s">
        <v>16</v>
      </c>
      <c r="B29" s="30"/>
      <c r="C29" s="31"/>
      <c r="D29" s="32"/>
      <c r="E29" s="31"/>
      <c r="F29" s="32"/>
      <c r="G29" s="33">
        <f>SUM(G20:G28)</f>
        <v>315.41</v>
      </c>
    </row>
    <row r="30" spans="1:7">
      <c r="A30" s="24" t="s">
        <v>34</v>
      </c>
      <c r="B30" s="24"/>
      <c r="C30" s="24"/>
      <c r="D30" s="24"/>
      <c r="E30" s="24"/>
      <c r="F30" s="24"/>
      <c r="G30" s="24"/>
    </row>
    <row r="31" ht="15" spans="1:7">
      <c r="A31" s="20" t="s">
        <v>35</v>
      </c>
      <c r="B31" s="20" t="s">
        <v>36</v>
      </c>
      <c r="C31" s="26" t="s">
        <v>21</v>
      </c>
      <c r="D31" s="27"/>
      <c r="E31" s="26" t="s">
        <v>37</v>
      </c>
      <c r="F31" s="27"/>
      <c r="G31" s="20" t="s">
        <v>38</v>
      </c>
    </row>
    <row r="32" ht="17.25" spans="1:7">
      <c r="A32" s="20"/>
      <c r="B32" s="22"/>
      <c r="C32" s="26"/>
      <c r="D32" s="27"/>
      <c r="E32" s="26"/>
      <c r="F32" s="27"/>
      <c r="G32" s="21">
        <f>C32*E32</f>
        <v>0</v>
      </c>
    </row>
    <row r="33" ht="17.25" spans="1:7">
      <c r="A33" s="20" t="s">
        <v>16</v>
      </c>
      <c r="B33" s="22"/>
      <c r="C33" s="26"/>
      <c r="D33" s="27"/>
      <c r="E33" s="26"/>
      <c r="F33" s="27"/>
      <c r="G33" s="21">
        <f>SUM(G32:G32)</f>
        <v>0</v>
      </c>
    </row>
    <row r="34" ht="15" spans="1:7">
      <c r="A34" s="14" t="s">
        <v>39</v>
      </c>
      <c r="B34" s="15"/>
      <c r="C34" s="15"/>
      <c r="D34" s="15"/>
      <c r="E34" s="15"/>
      <c r="F34" s="15"/>
      <c r="G34" s="16"/>
    </row>
    <row r="35" spans="1:7">
      <c r="A35" s="20" t="s">
        <v>35</v>
      </c>
      <c r="B35" s="20" t="s">
        <v>36</v>
      </c>
      <c r="C35" s="26" t="s">
        <v>40</v>
      </c>
      <c r="D35" s="27"/>
      <c r="E35" s="26" t="s">
        <v>22</v>
      </c>
      <c r="F35" s="27"/>
      <c r="G35" s="20" t="s">
        <v>13</v>
      </c>
    </row>
    <row r="36" spans="1:7">
      <c r="A36" s="20" t="s">
        <v>41</v>
      </c>
      <c r="B36" s="20" t="s">
        <v>42</v>
      </c>
      <c r="C36" s="26">
        <v>1</v>
      </c>
      <c r="D36" s="27"/>
      <c r="E36" s="26">
        <v>1.74</v>
      </c>
      <c r="F36" s="27"/>
      <c r="G36" s="21">
        <f>C36*E36</f>
        <v>1.74</v>
      </c>
    </row>
    <row r="37" spans="1:7">
      <c r="A37" s="20" t="s">
        <v>43</v>
      </c>
      <c r="B37" s="20" t="s">
        <v>44</v>
      </c>
      <c r="C37" s="26">
        <v>5</v>
      </c>
      <c r="D37" s="27"/>
      <c r="E37" s="26">
        <v>0.75</v>
      </c>
      <c r="F37" s="27"/>
      <c r="G37" s="21">
        <f>C37*E37</f>
        <v>3.75</v>
      </c>
    </row>
    <row r="38" ht="17.25" spans="1:7">
      <c r="A38" s="20" t="s">
        <v>16</v>
      </c>
      <c r="B38" s="34"/>
      <c r="C38" s="26"/>
      <c r="D38" s="27"/>
      <c r="E38" s="26"/>
      <c r="F38" s="27"/>
      <c r="G38" s="23">
        <f>SUM(G36:G37)</f>
        <v>5.49</v>
      </c>
    </row>
    <row r="39" spans="1:7">
      <c r="A39" s="14" t="s">
        <v>45</v>
      </c>
      <c r="B39" s="15"/>
      <c r="C39" s="15"/>
      <c r="D39" s="15"/>
      <c r="E39" s="15"/>
      <c r="F39" s="15"/>
      <c r="G39" s="16"/>
    </row>
    <row r="40" spans="1:7">
      <c r="A40" s="35" t="s">
        <v>46</v>
      </c>
      <c r="B40" s="36"/>
      <c r="C40" s="36"/>
      <c r="D40" s="36"/>
      <c r="E40" s="15"/>
      <c r="F40" s="15"/>
      <c r="G40" s="16"/>
    </row>
    <row r="41" spans="1:7">
      <c r="A41" s="37" t="s">
        <v>47</v>
      </c>
      <c r="B41" s="37" t="s">
        <v>48</v>
      </c>
      <c r="C41" s="37" t="s">
        <v>49</v>
      </c>
      <c r="D41" s="38"/>
      <c r="E41" s="39" t="s">
        <v>50</v>
      </c>
      <c r="F41" s="27"/>
      <c r="G41" s="20" t="s">
        <v>13</v>
      </c>
    </row>
    <row r="42" spans="1:7">
      <c r="A42" s="20" t="s">
        <v>51</v>
      </c>
      <c r="B42" s="20">
        <v>180000</v>
      </c>
      <c r="C42" s="52">
        <v>5</v>
      </c>
      <c r="D42" s="38"/>
      <c r="E42" s="40">
        <v>2</v>
      </c>
      <c r="F42" s="41"/>
      <c r="G42" s="21">
        <f t="shared" ref="G42:G48" si="1">IFERROR(B42/C42/12/22/8*E42,0)</f>
        <v>34.0909090909091</v>
      </c>
    </row>
    <row r="43" spans="1:7">
      <c r="A43" s="20" t="s">
        <v>77</v>
      </c>
      <c r="B43" s="20">
        <v>138000</v>
      </c>
      <c r="C43" s="26">
        <v>5</v>
      </c>
      <c r="D43" s="27"/>
      <c r="E43" s="39">
        <v>2</v>
      </c>
      <c r="F43" s="27"/>
      <c r="G43" s="21">
        <f t="shared" si="1"/>
        <v>26.1363636363636</v>
      </c>
    </row>
    <row r="44" spans="1:7">
      <c r="A44" s="26" t="s">
        <v>92</v>
      </c>
      <c r="B44" s="20">
        <v>88500</v>
      </c>
      <c r="C44" s="26">
        <v>5</v>
      </c>
      <c r="D44" s="27"/>
      <c r="E44" s="39">
        <v>2</v>
      </c>
      <c r="F44" s="27"/>
      <c r="G44" s="21">
        <f t="shared" si="1"/>
        <v>16.7613636363636</v>
      </c>
    </row>
    <row r="45" spans="1:7">
      <c r="A45" s="26" t="s">
        <v>86</v>
      </c>
      <c r="B45" s="20">
        <v>1188</v>
      </c>
      <c r="C45" s="26">
        <v>5</v>
      </c>
      <c r="D45" s="27"/>
      <c r="E45" s="39">
        <v>2</v>
      </c>
      <c r="F45" s="27"/>
      <c r="G45" s="21">
        <f t="shared" si="1"/>
        <v>0.225</v>
      </c>
    </row>
    <row r="46" spans="1:7">
      <c r="A46" s="26" t="s">
        <v>52</v>
      </c>
      <c r="B46" s="20">
        <v>4000</v>
      </c>
      <c r="C46" s="26">
        <v>5</v>
      </c>
      <c r="D46" s="27"/>
      <c r="E46" s="39">
        <v>2</v>
      </c>
      <c r="F46" s="27"/>
      <c r="G46" s="21">
        <f t="shared" si="1"/>
        <v>0.757575757575758</v>
      </c>
    </row>
    <row r="47" spans="1:7">
      <c r="A47" s="26" t="s">
        <v>53</v>
      </c>
      <c r="B47" s="20">
        <v>3550</v>
      </c>
      <c r="C47" s="26">
        <v>5</v>
      </c>
      <c r="D47" s="27"/>
      <c r="E47" s="39">
        <v>2</v>
      </c>
      <c r="F47" s="27"/>
      <c r="G47" s="21">
        <f t="shared" si="1"/>
        <v>0.672348484848485</v>
      </c>
    </row>
    <row r="48" spans="1:7">
      <c r="A48" s="26" t="s">
        <v>87</v>
      </c>
      <c r="B48" s="20">
        <v>5000</v>
      </c>
      <c r="C48" s="26">
        <v>5</v>
      </c>
      <c r="D48" s="27"/>
      <c r="E48" s="39">
        <v>2</v>
      </c>
      <c r="F48" s="27"/>
      <c r="G48" s="21">
        <f t="shared" si="1"/>
        <v>0.946969696969697</v>
      </c>
    </row>
    <row r="49" ht="17.25" spans="1:7">
      <c r="A49" s="26" t="s">
        <v>16</v>
      </c>
      <c r="B49" s="34"/>
      <c r="C49" s="26"/>
      <c r="D49" s="27"/>
      <c r="E49" s="39"/>
      <c r="F49" s="27"/>
      <c r="G49" s="23">
        <f>SUM(G42:G48)</f>
        <v>79.5905303030303</v>
      </c>
    </row>
    <row r="50" spans="1:7">
      <c r="A50" s="42" t="s">
        <v>54</v>
      </c>
      <c r="B50" s="43"/>
      <c r="C50" s="43"/>
      <c r="D50" s="43"/>
      <c r="E50" s="43"/>
      <c r="F50" s="43"/>
      <c r="G50" s="44"/>
    </row>
    <row r="51" ht="30" spans="1:7">
      <c r="A51" s="17" t="s">
        <v>35</v>
      </c>
      <c r="B51" s="17" t="s">
        <v>48</v>
      </c>
      <c r="C51" s="18" t="s">
        <v>55</v>
      </c>
      <c r="D51" s="17" t="s">
        <v>56</v>
      </c>
      <c r="E51" s="17" t="s">
        <v>49</v>
      </c>
      <c r="F51" s="17" t="s">
        <v>50</v>
      </c>
      <c r="G51" s="17" t="s">
        <v>13</v>
      </c>
    </row>
    <row r="52" ht="15" spans="1:7">
      <c r="A52" s="20" t="s">
        <v>88</v>
      </c>
      <c r="B52" s="45">
        <v>46244103.63</v>
      </c>
      <c r="C52" s="20">
        <v>13777</v>
      </c>
      <c r="D52" s="20">
        <v>580</v>
      </c>
      <c r="E52" s="20">
        <v>50</v>
      </c>
      <c r="F52" s="20">
        <v>2</v>
      </c>
      <c r="G52" s="21">
        <f>IFERROR(B52/C52/E52/12/22/8*D52*F52,0)</f>
        <v>36.8719221668855</v>
      </c>
    </row>
    <row r="53" ht="17.25" spans="1:7">
      <c r="A53" s="20" t="s">
        <v>16</v>
      </c>
      <c r="B53" s="20"/>
      <c r="C53" s="20"/>
      <c r="D53" s="20"/>
      <c r="E53" s="20"/>
      <c r="F53" s="20"/>
      <c r="G53" s="33">
        <f>SUM(G52:G52)</f>
        <v>36.8719221668855</v>
      </c>
    </row>
    <row r="54" ht="15" spans="1:7">
      <c r="A54" s="24" t="s">
        <v>58</v>
      </c>
      <c r="B54" s="24"/>
      <c r="C54" s="24"/>
      <c r="D54" s="24"/>
      <c r="E54" s="24"/>
      <c r="F54" s="24"/>
      <c r="G54" s="24"/>
    </row>
    <row r="55" spans="1:7">
      <c r="A55" s="14" t="s">
        <v>59</v>
      </c>
      <c r="B55" s="15"/>
      <c r="C55" s="15"/>
      <c r="D55" s="15"/>
      <c r="E55" s="15"/>
      <c r="F55" s="16"/>
      <c r="G55" s="21">
        <f>(G9+G17+G29+G38+G49+G53)*G56</f>
        <v>328.286241444585</v>
      </c>
    </row>
    <row r="56" spans="1:7">
      <c r="A56" s="14" t="s">
        <v>60</v>
      </c>
      <c r="B56" s="15"/>
      <c r="C56" s="15"/>
      <c r="D56" s="15"/>
      <c r="E56" s="15"/>
      <c r="F56" s="16"/>
      <c r="G56" s="28">
        <v>0.18</v>
      </c>
    </row>
    <row r="57" spans="1:7">
      <c r="A57" s="46" t="s">
        <v>61</v>
      </c>
      <c r="B57" s="47"/>
      <c r="C57" s="47"/>
      <c r="D57" s="47"/>
      <c r="E57" s="47"/>
      <c r="F57" s="48"/>
      <c r="G57" s="28">
        <f>G58</f>
        <v>0.16</v>
      </c>
    </row>
    <row r="58" spans="1:7">
      <c r="A58" s="14" t="s">
        <v>62</v>
      </c>
      <c r="B58" s="15"/>
      <c r="C58" s="15"/>
      <c r="D58" s="15"/>
      <c r="E58" s="15"/>
      <c r="F58" s="16"/>
      <c r="G58" s="28">
        <v>0.16</v>
      </c>
    </row>
    <row r="59" ht="17.25" spans="1:7">
      <c r="A59" s="49" t="s">
        <v>16</v>
      </c>
      <c r="B59" s="50"/>
      <c r="C59" s="50"/>
      <c r="D59" s="50"/>
      <c r="E59" s="50"/>
      <c r="F59" s="51"/>
      <c r="G59" s="33">
        <f>G55+G57</f>
        <v>328.446241444585</v>
      </c>
    </row>
    <row r="60" ht="17.25" spans="1:7">
      <c r="A60" s="14" t="s">
        <v>63</v>
      </c>
      <c r="B60" s="15"/>
      <c r="C60" s="15"/>
      <c r="D60" s="15"/>
      <c r="E60" s="15"/>
      <c r="F60" s="16"/>
      <c r="G60" s="23">
        <f>G9+G17+G29+G33+G38+G49+G53+G59</f>
        <v>2152.2586939145</v>
      </c>
    </row>
    <row r="61" ht="15" spans="1:7">
      <c r="A61" s="46" t="s">
        <v>64</v>
      </c>
      <c r="B61" s="47"/>
      <c r="C61" s="47"/>
      <c r="D61" s="47"/>
      <c r="E61" s="47"/>
      <c r="F61" s="47"/>
      <c r="G61" s="48"/>
    </row>
    <row r="62" s="53" customFormat="1"/>
  </sheetData>
  <mergeCells count="94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A18:G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A30:G30"/>
    <mergeCell ref="C31:D31"/>
    <mergeCell ref="E31:F31"/>
    <mergeCell ref="C32:D32"/>
    <mergeCell ref="E32:F32"/>
    <mergeCell ref="C33:D33"/>
    <mergeCell ref="E33:F33"/>
    <mergeCell ref="A34:G34"/>
    <mergeCell ref="C35:D35"/>
    <mergeCell ref="E35:F35"/>
    <mergeCell ref="C36:D36"/>
    <mergeCell ref="E36:F36"/>
    <mergeCell ref="C37:D37"/>
    <mergeCell ref="E37:F37"/>
    <mergeCell ref="C38:D38"/>
    <mergeCell ref="E38:F38"/>
    <mergeCell ref="A39:G39"/>
    <mergeCell ref="A40:G40"/>
    <mergeCell ref="C41:D41"/>
    <mergeCell ref="E41:F41"/>
    <mergeCell ref="C42:D42"/>
    <mergeCell ref="E42:F42"/>
    <mergeCell ref="C43:D43"/>
    <mergeCell ref="E43:F43"/>
    <mergeCell ref="C44:D44"/>
    <mergeCell ref="E44:F44"/>
    <mergeCell ref="C45:D45"/>
    <mergeCell ref="E45:F45"/>
    <mergeCell ref="C46:D46"/>
    <mergeCell ref="E46:F46"/>
    <mergeCell ref="C47:D47"/>
    <mergeCell ref="E47:F47"/>
    <mergeCell ref="C48:D48"/>
    <mergeCell ref="E48:F48"/>
    <mergeCell ref="C49:D49"/>
    <mergeCell ref="E49:F49"/>
    <mergeCell ref="A50:G50"/>
    <mergeCell ref="A54:G54"/>
    <mergeCell ref="A55:F55"/>
    <mergeCell ref="A56:F56"/>
    <mergeCell ref="A57:F57"/>
    <mergeCell ref="A58:F58"/>
    <mergeCell ref="A59:F59"/>
    <mergeCell ref="A60:F60"/>
    <mergeCell ref="A61:G61"/>
  </mergeCells>
  <pageMargins left="0.7" right="0.7" top="0.75" bottom="0.75" header="0.3" footer="0.3"/>
  <pageSetup paperSize="9" scale="69" orientation="portrait"/>
  <headerFooter/>
  <legacyDrawing r:id="rId2"/>
</worksheet>
</file>

<file path=xl/worksheets/sheet10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61"/>
  <sheetViews>
    <sheetView topLeftCell="A42" workbookViewId="0">
      <selection activeCell="A62" sqref="$A62:$XFD71"/>
    </sheetView>
  </sheetViews>
  <sheetFormatPr defaultColWidth="8.75" defaultRowHeight="16.5"/>
  <cols>
    <col min="1" max="1" width="20.125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306</v>
      </c>
      <c r="C4" s="10" t="s">
        <v>6</v>
      </c>
      <c r="D4" s="11" t="s">
        <v>307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ht="15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2</v>
      </c>
      <c r="C7" s="18">
        <v>2</v>
      </c>
      <c r="D7" s="19"/>
      <c r="E7" s="18">
        <v>96.35</v>
      </c>
      <c r="F7" s="19"/>
      <c r="G7" s="21">
        <f>B7*C7*E7</f>
        <v>385.4</v>
      </c>
    </row>
    <row r="8" ht="16.15" customHeight="1" spans="1:12">
      <c r="A8" s="20" t="s">
        <v>15</v>
      </c>
      <c r="B8" s="20">
        <v>2</v>
      </c>
      <c r="C8" s="18">
        <v>2</v>
      </c>
      <c r="D8" s="19"/>
      <c r="E8" s="18">
        <v>206.68</v>
      </c>
      <c r="F8" s="19"/>
      <c r="G8" s="21">
        <f>B8*C8*E8</f>
        <v>826.72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1212.12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spans="1:12">
      <c r="A13" s="20" t="s">
        <v>100</v>
      </c>
      <c r="B13" s="20" t="s">
        <v>33</v>
      </c>
      <c r="C13" s="26">
        <v>4</v>
      </c>
      <c r="D13" s="27"/>
      <c r="E13" s="26">
        <v>42</v>
      </c>
      <c r="F13" s="27"/>
      <c r="G13" s="28">
        <f>C13*E13</f>
        <v>168</v>
      </c>
    </row>
    <row r="14" ht="17.25" spans="1:12">
      <c r="A14" s="20" t="s">
        <v>99</v>
      </c>
      <c r="B14" s="22" t="s">
        <v>103</v>
      </c>
      <c r="C14" s="26">
        <v>1</v>
      </c>
      <c r="D14" s="27"/>
      <c r="E14" s="26">
        <v>0.33</v>
      </c>
      <c r="F14" s="27"/>
      <c r="G14" s="28">
        <f>C14*E14</f>
        <v>0.33</v>
      </c>
    </row>
    <row r="15" ht="17.25" spans="1:12">
      <c r="A15" s="20" t="s">
        <v>101</v>
      </c>
      <c r="B15" s="22" t="s">
        <v>33</v>
      </c>
      <c r="C15" s="26">
        <v>1</v>
      </c>
      <c r="D15" s="27"/>
      <c r="E15" s="26">
        <v>38</v>
      </c>
      <c r="F15" s="27"/>
      <c r="G15" s="21">
        <f>C15*E15</f>
        <v>38</v>
      </c>
    </row>
    <row r="16" ht="17.25" spans="1:12">
      <c r="A16" s="20" t="s">
        <v>102</v>
      </c>
      <c r="B16" s="22" t="s">
        <v>103</v>
      </c>
      <c r="C16" s="26">
        <v>1</v>
      </c>
      <c r="D16" s="27"/>
      <c r="E16" s="26">
        <v>10</v>
      </c>
      <c r="F16" s="27"/>
      <c r="G16" s="21">
        <f>C16*E16</f>
        <v>10</v>
      </c>
    </row>
    <row r="17" ht="17.25" spans="1:7">
      <c r="A17" s="20" t="s">
        <v>16</v>
      </c>
      <c r="B17" s="22"/>
      <c r="C17" s="26"/>
      <c r="D17" s="27"/>
      <c r="E17" s="26"/>
      <c r="F17" s="27"/>
      <c r="G17" s="23">
        <f>SUM(G13:G16)</f>
        <v>216.33</v>
      </c>
    </row>
    <row r="18" spans="1:7">
      <c r="A18" s="14" t="s">
        <v>23</v>
      </c>
      <c r="B18" s="15"/>
      <c r="C18" s="15"/>
      <c r="D18" s="15"/>
      <c r="E18" s="15"/>
      <c r="F18" s="15"/>
      <c r="G18" s="16"/>
    </row>
    <row r="19" spans="1:7">
      <c r="A19" s="20" t="s">
        <v>19</v>
      </c>
      <c r="B19" s="20" t="s">
        <v>20</v>
      </c>
      <c r="C19" s="26" t="s">
        <v>21</v>
      </c>
      <c r="D19" s="27"/>
      <c r="E19" s="26" t="s">
        <v>22</v>
      </c>
      <c r="F19" s="27"/>
      <c r="G19" s="20" t="s">
        <v>13</v>
      </c>
    </row>
    <row r="20" spans="1:7">
      <c r="A20" s="20" t="s">
        <v>24</v>
      </c>
      <c r="B20" s="20" t="s">
        <v>25</v>
      </c>
      <c r="C20" s="26">
        <v>4</v>
      </c>
      <c r="D20" s="27"/>
      <c r="E20" s="26">
        <v>0.32</v>
      </c>
      <c r="F20" s="27"/>
      <c r="G20" s="28">
        <f t="shared" ref="G20:G33" si="0">C20*E20</f>
        <v>1.28</v>
      </c>
    </row>
    <row r="21" spans="1:7">
      <c r="A21" s="20" t="s">
        <v>26</v>
      </c>
      <c r="B21" s="20" t="s">
        <v>25</v>
      </c>
      <c r="C21" s="26">
        <v>4</v>
      </c>
      <c r="D21" s="27"/>
      <c r="E21" s="26">
        <v>0.45</v>
      </c>
      <c r="F21" s="27"/>
      <c r="G21" s="28">
        <f t="shared" si="0"/>
        <v>1.8</v>
      </c>
    </row>
    <row r="22" spans="1:7">
      <c r="A22" s="20" t="s">
        <v>27</v>
      </c>
      <c r="B22" s="20" t="s">
        <v>28</v>
      </c>
      <c r="C22" s="26">
        <v>3</v>
      </c>
      <c r="D22" s="27"/>
      <c r="E22" s="26">
        <v>2.3</v>
      </c>
      <c r="F22" s="27"/>
      <c r="G22" s="28">
        <f t="shared" si="0"/>
        <v>6.9</v>
      </c>
    </row>
    <row r="23" spans="1:7">
      <c r="A23" s="20" t="s">
        <v>29</v>
      </c>
      <c r="B23" s="20" t="s">
        <v>25</v>
      </c>
      <c r="C23" s="26">
        <v>1</v>
      </c>
      <c r="D23" s="27"/>
      <c r="E23" s="26">
        <v>3.5</v>
      </c>
      <c r="F23" s="27"/>
      <c r="G23" s="28">
        <f t="shared" si="0"/>
        <v>3.5</v>
      </c>
    </row>
    <row r="24" spans="1:7">
      <c r="A24" s="20" t="s">
        <v>30</v>
      </c>
      <c r="B24" s="20" t="s">
        <v>31</v>
      </c>
      <c r="C24" s="26">
        <v>0.5</v>
      </c>
      <c r="D24" s="27"/>
      <c r="E24" s="26">
        <v>5.7</v>
      </c>
      <c r="F24" s="27"/>
      <c r="G24" s="28">
        <f t="shared" si="0"/>
        <v>2.85</v>
      </c>
    </row>
    <row r="25" spans="1:7">
      <c r="A25" s="20" t="s">
        <v>32</v>
      </c>
      <c r="B25" s="20" t="s">
        <v>33</v>
      </c>
      <c r="C25" s="26">
        <v>1</v>
      </c>
      <c r="D25" s="27"/>
      <c r="E25" s="26">
        <v>0.38</v>
      </c>
      <c r="F25" s="27"/>
      <c r="G25" s="28">
        <f t="shared" si="0"/>
        <v>0.38</v>
      </c>
    </row>
    <row r="26" spans="1:7">
      <c r="A26" s="20" t="s">
        <v>83</v>
      </c>
      <c r="B26" s="20" t="s">
        <v>84</v>
      </c>
      <c r="C26" s="26">
        <v>2</v>
      </c>
      <c r="D26" s="27"/>
      <c r="E26" s="26">
        <v>7.6</v>
      </c>
      <c r="F26" s="27"/>
      <c r="G26" s="28">
        <f t="shared" si="0"/>
        <v>15.2</v>
      </c>
    </row>
    <row r="27" spans="1:7">
      <c r="A27" s="29" t="s">
        <v>85</v>
      </c>
      <c r="B27" s="29" t="s">
        <v>25</v>
      </c>
      <c r="C27" s="26">
        <v>1</v>
      </c>
      <c r="D27" s="27"/>
      <c r="E27" s="31">
        <v>280</v>
      </c>
      <c r="F27" s="32"/>
      <c r="G27" s="28">
        <f t="shared" si="0"/>
        <v>280</v>
      </c>
    </row>
    <row r="28" spans="1:7">
      <c r="A28" s="29" t="s">
        <v>80</v>
      </c>
      <c r="B28" s="29" t="s">
        <v>33</v>
      </c>
      <c r="C28" s="26">
        <v>4</v>
      </c>
      <c r="D28" s="27"/>
      <c r="E28" s="31">
        <v>0.7</v>
      </c>
      <c r="F28" s="32"/>
      <c r="G28" s="28">
        <f t="shared" si="0"/>
        <v>2.8</v>
      </c>
    </row>
    <row r="29" ht="17.25" spans="1:7">
      <c r="A29" s="29" t="s">
        <v>16</v>
      </c>
      <c r="B29" s="30"/>
      <c r="C29" s="31"/>
      <c r="D29" s="32"/>
      <c r="E29" s="31"/>
      <c r="F29" s="32"/>
      <c r="G29" s="33">
        <f>SUM(G20:G28)</f>
        <v>314.71</v>
      </c>
    </row>
    <row r="30" spans="1:7">
      <c r="A30" s="24" t="s">
        <v>34</v>
      </c>
      <c r="B30" s="24"/>
      <c r="C30" s="24"/>
      <c r="D30" s="24"/>
      <c r="E30" s="24"/>
      <c r="F30" s="24"/>
      <c r="G30" s="24"/>
    </row>
    <row r="31" ht="15" spans="1:7">
      <c r="A31" s="20" t="s">
        <v>35</v>
      </c>
      <c r="B31" s="20" t="s">
        <v>36</v>
      </c>
      <c r="C31" s="26" t="s">
        <v>21</v>
      </c>
      <c r="D31" s="27"/>
      <c r="E31" s="26" t="s">
        <v>37</v>
      </c>
      <c r="F31" s="27"/>
      <c r="G31" s="20" t="s">
        <v>38</v>
      </c>
    </row>
    <row r="32" ht="17.25" spans="1:7">
      <c r="A32" s="20"/>
      <c r="B32" s="22"/>
      <c r="C32" s="26"/>
      <c r="D32" s="27"/>
      <c r="E32" s="26"/>
      <c r="F32" s="27"/>
      <c r="G32" s="21">
        <f>C32*E32</f>
        <v>0</v>
      </c>
    </row>
    <row r="33" ht="17.25" spans="1:7">
      <c r="A33" s="20" t="s">
        <v>16</v>
      </c>
      <c r="B33" s="22"/>
      <c r="C33" s="26"/>
      <c r="D33" s="27"/>
      <c r="E33" s="26"/>
      <c r="F33" s="27"/>
      <c r="G33" s="21">
        <f>SUM(G32:G32)</f>
        <v>0</v>
      </c>
    </row>
    <row r="34" ht="15" spans="1:7">
      <c r="A34" s="14" t="s">
        <v>39</v>
      </c>
      <c r="B34" s="15"/>
      <c r="C34" s="15"/>
      <c r="D34" s="15"/>
      <c r="E34" s="15"/>
      <c r="F34" s="15"/>
      <c r="G34" s="16"/>
    </row>
    <row r="35" spans="1:7">
      <c r="A35" s="20" t="s">
        <v>35</v>
      </c>
      <c r="B35" s="20" t="s">
        <v>36</v>
      </c>
      <c r="C35" s="26" t="s">
        <v>40</v>
      </c>
      <c r="D35" s="27"/>
      <c r="E35" s="26" t="s">
        <v>22</v>
      </c>
      <c r="F35" s="27"/>
      <c r="G35" s="20" t="s">
        <v>13</v>
      </c>
    </row>
    <row r="36" spans="1:7">
      <c r="A36" s="20" t="s">
        <v>41</v>
      </c>
      <c r="B36" s="20" t="s">
        <v>42</v>
      </c>
      <c r="C36" s="26">
        <v>1</v>
      </c>
      <c r="D36" s="27"/>
      <c r="E36" s="26">
        <v>1.74</v>
      </c>
      <c r="F36" s="27"/>
      <c r="G36" s="21">
        <f>C36*E36</f>
        <v>1.74</v>
      </c>
    </row>
    <row r="37" spans="1:7">
      <c r="A37" s="20" t="s">
        <v>43</v>
      </c>
      <c r="B37" s="20" t="s">
        <v>44</v>
      </c>
      <c r="C37" s="26">
        <v>5</v>
      </c>
      <c r="D37" s="27"/>
      <c r="E37" s="26">
        <v>0.75</v>
      </c>
      <c r="F37" s="27"/>
      <c r="G37" s="21">
        <f>C37*E37</f>
        <v>3.75</v>
      </c>
    </row>
    <row r="38" ht="17.25" spans="1:7">
      <c r="A38" s="20" t="s">
        <v>16</v>
      </c>
      <c r="B38" s="34"/>
      <c r="C38" s="26"/>
      <c r="D38" s="27"/>
      <c r="E38" s="26"/>
      <c r="F38" s="27"/>
      <c r="G38" s="23">
        <f>SUM(G36:G37)</f>
        <v>5.49</v>
      </c>
    </row>
    <row r="39" spans="1:7">
      <c r="A39" s="14" t="s">
        <v>45</v>
      </c>
      <c r="B39" s="15"/>
      <c r="C39" s="15"/>
      <c r="D39" s="15"/>
      <c r="E39" s="15"/>
      <c r="F39" s="15"/>
      <c r="G39" s="16"/>
    </row>
    <row r="40" spans="1:7">
      <c r="A40" s="35" t="s">
        <v>46</v>
      </c>
      <c r="B40" s="36"/>
      <c r="C40" s="36"/>
      <c r="D40" s="36"/>
      <c r="E40" s="15"/>
      <c r="F40" s="15"/>
      <c r="G40" s="16"/>
    </row>
    <row r="41" spans="1:7">
      <c r="A41" s="37" t="s">
        <v>47</v>
      </c>
      <c r="B41" s="37" t="s">
        <v>48</v>
      </c>
      <c r="C41" s="37" t="s">
        <v>49</v>
      </c>
      <c r="D41" s="38"/>
      <c r="E41" s="39" t="s">
        <v>50</v>
      </c>
      <c r="F41" s="27"/>
      <c r="G41" s="20" t="s">
        <v>13</v>
      </c>
    </row>
    <row r="42" spans="1:7">
      <c r="A42" s="20" t="s">
        <v>51</v>
      </c>
      <c r="B42" s="20">
        <v>180000</v>
      </c>
      <c r="C42" s="52">
        <v>5</v>
      </c>
      <c r="D42" s="38"/>
      <c r="E42" s="40">
        <v>2</v>
      </c>
      <c r="F42" s="41"/>
      <c r="G42" s="21">
        <f t="shared" ref="G42:G48" si="1">IFERROR(B42/C42/12/22/8*E42,0)</f>
        <v>34.0909090909091</v>
      </c>
    </row>
    <row r="43" spans="1:7">
      <c r="A43" s="20" t="s">
        <v>77</v>
      </c>
      <c r="B43" s="20">
        <v>138000</v>
      </c>
      <c r="C43" s="26">
        <v>5</v>
      </c>
      <c r="D43" s="27"/>
      <c r="E43" s="39">
        <v>2</v>
      </c>
      <c r="F43" s="27"/>
      <c r="G43" s="21">
        <f t="shared" si="1"/>
        <v>26.1363636363636</v>
      </c>
    </row>
    <row r="44" spans="1:7">
      <c r="A44" s="26" t="s">
        <v>92</v>
      </c>
      <c r="B44" s="20">
        <v>88500</v>
      </c>
      <c r="C44" s="26">
        <v>5</v>
      </c>
      <c r="D44" s="27"/>
      <c r="E44" s="39">
        <v>2</v>
      </c>
      <c r="F44" s="27"/>
      <c r="G44" s="21">
        <f t="shared" si="1"/>
        <v>16.7613636363636</v>
      </c>
    </row>
    <row r="45" spans="1:7">
      <c r="A45" s="26" t="s">
        <v>86</v>
      </c>
      <c r="B45" s="20">
        <v>1188</v>
      </c>
      <c r="C45" s="26">
        <v>5</v>
      </c>
      <c r="D45" s="27"/>
      <c r="E45" s="39">
        <v>2</v>
      </c>
      <c r="F45" s="27"/>
      <c r="G45" s="21">
        <f t="shared" si="1"/>
        <v>0.225</v>
      </c>
    </row>
    <row r="46" spans="1:7">
      <c r="A46" s="26" t="s">
        <v>52</v>
      </c>
      <c r="B46" s="20">
        <v>4000</v>
      </c>
      <c r="C46" s="26">
        <v>5</v>
      </c>
      <c r="D46" s="27"/>
      <c r="E46" s="39">
        <v>2</v>
      </c>
      <c r="F46" s="27"/>
      <c r="G46" s="21">
        <f t="shared" si="1"/>
        <v>0.757575757575758</v>
      </c>
    </row>
    <row r="47" spans="1:7">
      <c r="A47" s="26" t="s">
        <v>53</v>
      </c>
      <c r="B47" s="20">
        <v>3550</v>
      </c>
      <c r="C47" s="26">
        <v>5</v>
      </c>
      <c r="D47" s="27"/>
      <c r="E47" s="39">
        <v>2</v>
      </c>
      <c r="F47" s="27"/>
      <c r="G47" s="21">
        <f t="shared" si="1"/>
        <v>0.672348484848485</v>
      </c>
    </row>
    <row r="48" spans="1:7">
      <c r="A48" s="26" t="s">
        <v>87</v>
      </c>
      <c r="B48" s="20">
        <v>5000</v>
      </c>
      <c r="C48" s="26">
        <v>5</v>
      </c>
      <c r="D48" s="27"/>
      <c r="E48" s="39">
        <v>2</v>
      </c>
      <c r="F48" s="27"/>
      <c r="G48" s="21">
        <f t="shared" si="1"/>
        <v>0.946969696969697</v>
      </c>
    </row>
    <row r="49" ht="17.25" spans="1:7">
      <c r="A49" s="26" t="s">
        <v>16</v>
      </c>
      <c r="B49" s="34"/>
      <c r="C49" s="26"/>
      <c r="D49" s="27"/>
      <c r="E49" s="39"/>
      <c r="F49" s="27"/>
      <c r="G49" s="23">
        <f>SUM(G42:G48)</f>
        <v>79.5905303030303</v>
      </c>
    </row>
    <row r="50" spans="1:7">
      <c r="A50" s="42" t="s">
        <v>54</v>
      </c>
      <c r="B50" s="43"/>
      <c r="C50" s="43"/>
      <c r="D50" s="43"/>
      <c r="E50" s="43"/>
      <c r="F50" s="43"/>
      <c r="G50" s="44"/>
    </row>
    <row r="51" ht="30" spans="1:7">
      <c r="A51" s="17" t="s">
        <v>35</v>
      </c>
      <c r="B51" s="17" t="s">
        <v>48</v>
      </c>
      <c r="C51" s="18" t="s">
        <v>55</v>
      </c>
      <c r="D51" s="17" t="s">
        <v>56</v>
      </c>
      <c r="E51" s="17" t="s">
        <v>49</v>
      </c>
      <c r="F51" s="17" t="s">
        <v>50</v>
      </c>
      <c r="G51" s="17" t="s">
        <v>13</v>
      </c>
    </row>
    <row r="52" ht="15" spans="1:7">
      <c r="A52" s="20" t="s">
        <v>88</v>
      </c>
      <c r="B52" s="45">
        <v>46244103.63</v>
      </c>
      <c r="C52" s="20">
        <v>13777</v>
      </c>
      <c r="D52" s="20">
        <v>580</v>
      </c>
      <c r="E52" s="20">
        <v>50</v>
      </c>
      <c r="F52" s="20">
        <v>2</v>
      </c>
      <c r="G52" s="21">
        <f>IFERROR(B52/C52/E52/12/22/8*D52*F52,0)</f>
        <v>36.8719221668855</v>
      </c>
    </row>
    <row r="53" ht="17.25" spans="1:7">
      <c r="A53" s="20" t="s">
        <v>16</v>
      </c>
      <c r="B53" s="20"/>
      <c r="C53" s="20"/>
      <c r="D53" s="20"/>
      <c r="E53" s="20"/>
      <c r="F53" s="20"/>
      <c r="G53" s="33">
        <f>SUM(G52:G52)</f>
        <v>36.8719221668855</v>
      </c>
    </row>
    <row r="54" ht="15" spans="1:7">
      <c r="A54" s="24" t="s">
        <v>58</v>
      </c>
      <c r="B54" s="24"/>
      <c r="C54" s="24"/>
      <c r="D54" s="24"/>
      <c r="E54" s="24"/>
      <c r="F54" s="24"/>
      <c r="G54" s="24"/>
    </row>
    <row r="55" spans="1:7">
      <c r="A55" s="14" t="s">
        <v>59</v>
      </c>
      <c r="B55" s="15"/>
      <c r="C55" s="15"/>
      <c r="D55" s="15"/>
      <c r="E55" s="15"/>
      <c r="F55" s="16"/>
      <c r="G55" s="21">
        <f>(G9+G17+G29+G38+G49+G53)*G56</f>
        <v>335.720241444585</v>
      </c>
    </row>
    <row r="56" spans="1:7">
      <c r="A56" s="14" t="s">
        <v>60</v>
      </c>
      <c r="B56" s="15"/>
      <c r="C56" s="15"/>
      <c r="D56" s="15"/>
      <c r="E56" s="15"/>
      <c r="F56" s="16"/>
      <c r="G56" s="28">
        <v>0.18</v>
      </c>
    </row>
    <row r="57" spans="1:7">
      <c r="A57" s="46" t="s">
        <v>61</v>
      </c>
      <c r="B57" s="47"/>
      <c r="C57" s="47"/>
      <c r="D57" s="47"/>
      <c r="E57" s="47"/>
      <c r="F57" s="48"/>
      <c r="G57" s="28">
        <f>G58</f>
        <v>0.16</v>
      </c>
    </row>
    <row r="58" spans="1:7">
      <c r="A58" s="14" t="s">
        <v>62</v>
      </c>
      <c r="B58" s="15"/>
      <c r="C58" s="15"/>
      <c r="D58" s="15"/>
      <c r="E58" s="15"/>
      <c r="F58" s="16"/>
      <c r="G58" s="28">
        <v>0.16</v>
      </c>
    </row>
    <row r="59" ht="17.25" spans="1:7">
      <c r="A59" s="49" t="s">
        <v>16</v>
      </c>
      <c r="B59" s="50"/>
      <c r="C59" s="50"/>
      <c r="D59" s="50"/>
      <c r="E59" s="50"/>
      <c r="F59" s="51"/>
      <c r="G59" s="33">
        <f>G55+G57</f>
        <v>335.880241444585</v>
      </c>
    </row>
    <row r="60" ht="17.25" spans="1:7">
      <c r="A60" s="14" t="s">
        <v>63</v>
      </c>
      <c r="B60" s="15"/>
      <c r="C60" s="15"/>
      <c r="D60" s="15"/>
      <c r="E60" s="15"/>
      <c r="F60" s="16"/>
      <c r="G60" s="23">
        <f>G9+G17+G29+G33+G38+G49+G53+G59</f>
        <v>2200.9926939145</v>
      </c>
    </row>
    <row r="61" ht="15" spans="1:7">
      <c r="A61" s="46" t="s">
        <v>64</v>
      </c>
      <c r="B61" s="47"/>
      <c r="C61" s="47"/>
      <c r="D61" s="47"/>
      <c r="E61" s="47"/>
      <c r="F61" s="47"/>
      <c r="G61" s="48"/>
    </row>
  </sheetData>
  <mergeCells count="94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A18:G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A30:G30"/>
    <mergeCell ref="C31:D31"/>
    <mergeCell ref="E31:F31"/>
    <mergeCell ref="C32:D32"/>
    <mergeCell ref="E32:F32"/>
    <mergeCell ref="C33:D33"/>
    <mergeCell ref="E33:F33"/>
    <mergeCell ref="A34:G34"/>
    <mergeCell ref="C35:D35"/>
    <mergeCell ref="E35:F35"/>
    <mergeCell ref="C36:D36"/>
    <mergeCell ref="E36:F36"/>
    <mergeCell ref="C37:D37"/>
    <mergeCell ref="E37:F37"/>
    <mergeCell ref="C38:D38"/>
    <mergeCell ref="E38:F38"/>
    <mergeCell ref="A39:G39"/>
    <mergeCell ref="A40:G40"/>
    <mergeCell ref="C41:D41"/>
    <mergeCell ref="E41:F41"/>
    <mergeCell ref="C42:D42"/>
    <mergeCell ref="E42:F42"/>
    <mergeCell ref="C43:D43"/>
    <mergeCell ref="E43:F43"/>
    <mergeCell ref="C44:D44"/>
    <mergeCell ref="E44:F44"/>
    <mergeCell ref="C45:D45"/>
    <mergeCell ref="E45:F45"/>
    <mergeCell ref="C46:D46"/>
    <mergeCell ref="E46:F46"/>
    <mergeCell ref="C47:D47"/>
    <mergeCell ref="E47:F47"/>
    <mergeCell ref="C48:D48"/>
    <mergeCell ref="E48:F48"/>
    <mergeCell ref="C49:D49"/>
    <mergeCell ref="E49:F49"/>
    <mergeCell ref="A50:G50"/>
    <mergeCell ref="A54:G54"/>
    <mergeCell ref="A55:F55"/>
    <mergeCell ref="A56:F56"/>
    <mergeCell ref="A57:F57"/>
    <mergeCell ref="A58:F58"/>
    <mergeCell ref="A59:F59"/>
    <mergeCell ref="A60:F60"/>
    <mergeCell ref="A61:G61"/>
  </mergeCells>
  <pageMargins left="0.7" right="0.7" top="0.75" bottom="0.75" header="0.3" footer="0.3"/>
  <pageSetup paperSize="9" scale="69" orientation="portrait"/>
  <headerFooter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58"/>
  <sheetViews>
    <sheetView topLeftCell="A13" workbookViewId="0">
      <selection activeCell="A22" sqref="$A22:$XFD22"/>
    </sheetView>
  </sheetViews>
  <sheetFormatPr defaultColWidth="8.75" defaultRowHeight="16.5"/>
  <cols>
    <col min="1" max="1" width="13.3666666666667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127" t="s">
        <v>93</v>
      </c>
      <c r="C4" s="10" t="s">
        <v>6</v>
      </c>
      <c r="D4" s="11" t="s">
        <v>94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1</v>
      </c>
      <c r="C7" s="18">
        <v>0.5</v>
      </c>
      <c r="D7" s="19"/>
      <c r="E7" s="18">
        <v>96.35</v>
      </c>
      <c r="F7" s="19"/>
      <c r="G7" s="21">
        <f>B7*C7*E7</f>
        <v>48.175</v>
      </c>
    </row>
    <row r="8" ht="16.15" customHeight="1" spans="1:12">
      <c r="A8" s="20" t="s">
        <v>15</v>
      </c>
      <c r="B8" s="20">
        <v>1</v>
      </c>
      <c r="C8" s="18">
        <v>0.5</v>
      </c>
      <c r="D8" s="19"/>
      <c r="E8" s="18">
        <v>206.68</v>
      </c>
      <c r="F8" s="19"/>
      <c r="G8" s="21">
        <f>B8*C8*E8</f>
        <v>103.34</v>
      </c>
    </row>
    <row r="9" ht="16.15" customHeight="1" spans="1:12">
      <c r="A9" s="22"/>
      <c r="B9" s="20"/>
      <c r="C9" s="18"/>
      <c r="D9" s="19"/>
      <c r="E9" s="18"/>
      <c r="F9" s="19"/>
      <c r="G9" s="20"/>
    </row>
    <row r="10" ht="16.15" customHeight="1" spans="1:12">
      <c r="A10" s="20" t="s">
        <v>16</v>
      </c>
      <c r="B10" s="20"/>
      <c r="C10" s="18"/>
      <c r="D10" s="19"/>
      <c r="E10" s="18"/>
      <c r="F10" s="19"/>
      <c r="G10" s="23">
        <f>SUM(G7:G9)</f>
        <v>151.515</v>
      </c>
    </row>
    <row r="11" ht="16.15" customHeight="1" spans="1:12">
      <c r="A11" s="24" t="s">
        <v>17</v>
      </c>
      <c r="B11" s="24"/>
      <c r="C11" s="24"/>
      <c r="D11" s="24"/>
      <c r="E11" s="24"/>
      <c r="F11" s="24"/>
      <c r="G11" s="24"/>
    </row>
    <row r="12" ht="16.15" customHeight="1" spans="1:12">
      <c r="A12" s="25" t="s">
        <v>18</v>
      </c>
      <c r="B12" s="25"/>
      <c r="C12" s="25"/>
      <c r="D12" s="25"/>
      <c r="E12" s="25"/>
      <c r="F12" s="25"/>
      <c r="G12" s="25"/>
    </row>
    <row r="13" ht="16.15" customHeight="1" spans="1:12">
      <c r="A13" s="20" t="s">
        <v>19</v>
      </c>
      <c r="B13" s="20" t="s">
        <v>20</v>
      </c>
      <c r="C13" s="26" t="s">
        <v>21</v>
      </c>
      <c r="D13" s="27"/>
      <c r="E13" s="26" t="s">
        <v>22</v>
      </c>
      <c r="F13" s="27"/>
      <c r="G13" s="20" t="s">
        <v>13</v>
      </c>
    </row>
    <row r="14" ht="17.25" spans="1:12">
      <c r="A14" s="20"/>
      <c r="B14" s="22"/>
      <c r="C14" s="26"/>
      <c r="D14" s="27"/>
      <c r="E14" s="26"/>
      <c r="F14" s="27"/>
      <c r="G14" s="28">
        <f>C14*E14</f>
        <v>0</v>
      </c>
    </row>
    <row r="15" ht="17.25" spans="1:12">
      <c r="A15" s="20" t="s">
        <v>16</v>
      </c>
      <c r="B15" s="22"/>
      <c r="C15" s="26"/>
      <c r="D15" s="27"/>
      <c r="E15" s="26"/>
      <c r="F15" s="27"/>
      <c r="G15" s="23">
        <f>SUM(G14:G14)</f>
        <v>0</v>
      </c>
    </row>
    <row r="16" ht="15" spans="1:12">
      <c r="A16" s="14" t="s">
        <v>23</v>
      </c>
      <c r="B16" s="15"/>
      <c r="C16" s="15"/>
      <c r="D16" s="15"/>
      <c r="E16" s="15"/>
      <c r="F16" s="15"/>
      <c r="G16" s="16"/>
    </row>
    <row r="17" ht="15" spans="1:7">
      <c r="A17" s="20" t="s">
        <v>19</v>
      </c>
      <c r="B17" s="20" t="s">
        <v>20</v>
      </c>
      <c r="C17" s="26" t="s">
        <v>21</v>
      </c>
      <c r="D17" s="27"/>
      <c r="E17" s="26" t="s">
        <v>22</v>
      </c>
      <c r="F17" s="27"/>
      <c r="G17" s="20" t="s">
        <v>13</v>
      </c>
    </row>
    <row r="18" ht="17.25" spans="1:7">
      <c r="A18" s="29"/>
      <c r="B18" s="30"/>
      <c r="C18" s="26"/>
      <c r="D18" s="27"/>
      <c r="E18" s="31"/>
      <c r="F18" s="32"/>
      <c r="G18" s="28">
        <f>C18*E18</f>
        <v>0</v>
      </c>
    </row>
    <row r="19" ht="17.25" spans="1:7">
      <c r="A19" s="29" t="s">
        <v>16</v>
      </c>
      <c r="B19" s="30"/>
      <c r="C19" s="31"/>
      <c r="D19" s="32"/>
      <c r="E19" s="31"/>
      <c r="F19" s="32"/>
      <c r="G19" s="33">
        <f>SUM(G18:G18)</f>
        <v>0</v>
      </c>
    </row>
    <row r="20" spans="1:7">
      <c r="A20" s="24" t="s">
        <v>34</v>
      </c>
      <c r="B20" s="24"/>
      <c r="C20" s="24"/>
      <c r="D20" s="24"/>
      <c r="E20" s="24"/>
      <c r="F20" s="24"/>
      <c r="G20" s="24"/>
    </row>
    <row r="21" ht="15" spans="1:7">
      <c r="A21" s="20" t="s">
        <v>35</v>
      </c>
      <c r="B21" s="20" t="s">
        <v>36</v>
      </c>
      <c r="C21" s="26" t="s">
        <v>21</v>
      </c>
      <c r="D21" s="27"/>
      <c r="E21" s="26" t="s">
        <v>37</v>
      </c>
      <c r="F21" s="27"/>
      <c r="G21" s="20" t="s">
        <v>38</v>
      </c>
    </row>
    <row r="22" ht="17.25" spans="1:7">
      <c r="A22" s="20"/>
      <c r="B22" s="22"/>
      <c r="C22" s="26"/>
      <c r="D22" s="27"/>
      <c r="E22" s="26"/>
      <c r="F22" s="27"/>
      <c r="G22" s="21"/>
    </row>
    <row r="23" ht="17.25" spans="1:7">
      <c r="A23" s="20" t="s">
        <v>16</v>
      </c>
      <c r="B23" s="22"/>
      <c r="C23" s="26"/>
      <c r="D23" s="27"/>
      <c r="E23" s="26"/>
      <c r="F23" s="27"/>
      <c r="G23" s="21">
        <f>SUM(G22:G22)</f>
        <v>0</v>
      </c>
    </row>
    <row r="24" spans="1:7">
      <c r="A24" s="14" t="s">
        <v>39</v>
      </c>
      <c r="B24" s="15"/>
      <c r="C24" s="15"/>
      <c r="D24" s="15"/>
      <c r="E24" s="15"/>
      <c r="F24" s="15"/>
      <c r="G24" s="16"/>
    </row>
    <row r="25" spans="1:7">
      <c r="A25" s="20" t="s">
        <v>35</v>
      </c>
      <c r="B25" s="20" t="s">
        <v>36</v>
      </c>
      <c r="C25" s="26" t="s">
        <v>40</v>
      </c>
      <c r="D25" s="27"/>
      <c r="E25" s="26" t="s">
        <v>22</v>
      </c>
      <c r="F25" s="27"/>
      <c r="G25" s="20" t="s">
        <v>13</v>
      </c>
    </row>
    <row r="26" spans="1:7">
      <c r="A26" s="20" t="s">
        <v>41</v>
      </c>
      <c r="B26" s="20" t="s">
        <v>42</v>
      </c>
      <c r="C26" s="26"/>
      <c r="D26" s="27"/>
      <c r="E26" s="26"/>
      <c r="F26" s="27"/>
      <c r="G26" s="21">
        <f>C26*E26</f>
        <v>0</v>
      </c>
    </row>
    <row r="27" spans="1:7">
      <c r="A27" s="20" t="s">
        <v>43</v>
      </c>
      <c r="B27" s="20" t="s">
        <v>44</v>
      </c>
      <c r="C27" s="26"/>
      <c r="D27" s="27"/>
      <c r="E27" s="26"/>
      <c r="F27" s="27"/>
      <c r="G27" s="21">
        <f>C27*E27</f>
        <v>0</v>
      </c>
    </row>
    <row r="28" ht="17.25" spans="1:7">
      <c r="A28" s="20" t="s">
        <v>16</v>
      </c>
      <c r="B28" s="34"/>
      <c r="C28" s="26"/>
      <c r="D28" s="27"/>
      <c r="E28" s="26"/>
      <c r="F28" s="27"/>
      <c r="G28" s="23">
        <f>SUM(G26:G27)</f>
        <v>0</v>
      </c>
    </row>
    <row r="29" spans="1:7">
      <c r="A29" s="14" t="s">
        <v>45</v>
      </c>
      <c r="B29" s="15"/>
      <c r="C29" s="15"/>
      <c r="D29" s="15"/>
      <c r="E29" s="15"/>
      <c r="F29" s="15"/>
      <c r="G29" s="16"/>
    </row>
    <row r="30" spans="1:7">
      <c r="A30" s="35" t="s">
        <v>46</v>
      </c>
      <c r="B30" s="36"/>
      <c r="C30" s="36"/>
      <c r="D30" s="36"/>
      <c r="E30" s="15"/>
      <c r="F30" s="15"/>
      <c r="G30" s="16"/>
    </row>
    <row r="31" spans="1:7">
      <c r="A31" s="37" t="s">
        <v>47</v>
      </c>
      <c r="B31" s="37" t="s">
        <v>48</v>
      </c>
      <c r="C31" s="37" t="s">
        <v>49</v>
      </c>
      <c r="D31" s="38"/>
      <c r="E31" s="39" t="s">
        <v>50</v>
      </c>
      <c r="F31" s="27"/>
      <c r="G31" s="20" t="s">
        <v>13</v>
      </c>
    </row>
    <row r="32" spans="1:7">
      <c r="A32" s="20" t="s">
        <v>51</v>
      </c>
      <c r="B32" s="20">
        <v>180000</v>
      </c>
      <c r="C32" s="52">
        <v>5</v>
      </c>
      <c r="D32" s="38"/>
      <c r="E32" s="18">
        <v>0.5</v>
      </c>
      <c r="F32" s="19"/>
      <c r="G32" s="21">
        <f>IFERROR(B32/C32/12/22/8*E32,0)</f>
        <v>8.52272727272727</v>
      </c>
    </row>
    <row r="33" spans="1:7">
      <c r="A33" s="20" t="s">
        <v>77</v>
      </c>
      <c r="B33" s="20">
        <v>138000</v>
      </c>
      <c r="C33" s="26">
        <v>5</v>
      </c>
      <c r="D33" s="27"/>
      <c r="E33" s="18">
        <v>0.5</v>
      </c>
      <c r="F33" s="19"/>
      <c r="G33" s="21">
        <f>IFERROR(B33/C33/12/22/8*E33,0)</f>
        <v>6.53409090909091</v>
      </c>
    </row>
    <row r="34" spans="1:7">
      <c r="A34" s="26" t="s">
        <v>52</v>
      </c>
      <c r="B34" s="20">
        <v>4000</v>
      </c>
      <c r="C34" s="26">
        <v>5</v>
      </c>
      <c r="D34" s="27"/>
      <c r="E34" s="18">
        <v>0.5</v>
      </c>
      <c r="F34" s="19"/>
      <c r="G34" s="21">
        <f>IFERROR(B34/C34/12/22/8*E34,0)</f>
        <v>0.189393939393939</v>
      </c>
    </row>
    <row r="35" spans="1:7">
      <c r="A35" s="26" t="s">
        <v>53</v>
      </c>
      <c r="B35" s="20">
        <v>3550</v>
      </c>
      <c r="C35" s="26">
        <v>5</v>
      </c>
      <c r="D35" s="27"/>
      <c r="E35" s="18">
        <v>0.5</v>
      </c>
      <c r="F35" s="19"/>
      <c r="G35" s="21">
        <f>IFERROR(B35/C35/12/22/8*E35,0)</f>
        <v>0.168087121212121</v>
      </c>
    </row>
    <row r="36" spans="1:7">
      <c r="A36" s="26" t="s">
        <v>87</v>
      </c>
      <c r="B36" s="20">
        <v>5000</v>
      </c>
      <c r="C36" s="26">
        <v>5</v>
      </c>
      <c r="D36" s="27"/>
      <c r="E36" s="18">
        <v>0.5</v>
      </c>
      <c r="F36" s="19"/>
      <c r="G36" s="21">
        <f>IFERROR(B36/C36/12/22/8*E36,0)</f>
        <v>0.236742424242424</v>
      </c>
    </row>
    <row r="37" ht="17.25" spans="1:7">
      <c r="A37" s="26" t="s">
        <v>16</v>
      </c>
      <c r="B37" s="34"/>
      <c r="C37" s="26"/>
      <c r="D37" s="27"/>
      <c r="E37" s="39"/>
      <c r="F37" s="27"/>
      <c r="G37" s="23">
        <f>SUM(G32:G36)</f>
        <v>15.6510416666667</v>
      </c>
    </row>
    <row r="38" spans="1:7">
      <c r="A38" s="42" t="s">
        <v>54</v>
      </c>
      <c r="B38" s="43"/>
      <c r="C38" s="43"/>
      <c r="D38" s="43"/>
      <c r="E38" s="43"/>
      <c r="F38" s="43"/>
      <c r="G38" s="44"/>
    </row>
    <row r="39" ht="30" spans="1:7">
      <c r="A39" s="17" t="s">
        <v>35</v>
      </c>
      <c r="B39" s="17" t="s">
        <v>48</v>
      </c>
      <c r="C39" s="18" t="s">
        <v>55</v>
      </c>
      <c r="D39" s="17" t="s">
        <v>56</v>
      </c>
      <c r="E39" s="17" t="s">
        <v>49</v>
      </c>
      <c r="F39" s="17" t="s">
        <v>50</v>
      </c>
      <c r="G39" s="17" t="s">
        <v>13</v>
      </c>
    </row>
    <row r="40" spans="1:7">
      <c r="A40" s="20" t="s">
        <v>88</v>
      </c>
      <c r="B40" s="45">
        <v>46244103.63</v>
      </c>
      <c r="C40" s="20">
        <v>13777</v>
      </c>
      <c r="D40" s="20">
        <v>580</v>
      </c>
      <c r="E40" s="20">
        <v>50</v>
      </c>
      <c r="F40" s="20">
        <v>0.5</v>
      </c>
      <c r="G40" s="21">
        <f>IFERROR(B40/C40/E40/12/22/8*D40*F40,0)</f>
        <v>9.21798054172138</v>
      </c>
    </row>
    <row r="41" spans="1:7">
      <c r="A41" s="20"/>
      <c r="B41" s="20"/>
      <c r="C41" s="20"/>
      <c r="D41" s="20"/>
      <c r="E41" s="20"/>
      <c r="F41" s="20"/>
      <c r="G41" s="21">
        <f>IFERROR(B41/C41/E41/12/22/8*D41*F41,0)</f>
        <v>0</v>
      </c>
    </row>
    <row r="42" ht="17.25" spans="1:7">
      <c r="A42" s="20" t="s">
        <v>16</v>
      </c>
      <c r="B42" s="20"/>
      <c r="C42" s="20"/>
      <c r="D42" s="20"/>
      <c r="E42" s="20"/>
      <c r="F42" s="20"/>
      <c r="G42" s="33">
        <f>SUM(G40:G41)</f>
        <v>9.21798054172138</v>
      </c>
    </row>
    <row r="43" spans="1:7">
      <c r="A43" s="24" t="s">
        <v>58</v>
      </c>
      <c r="B43" s="24"/>
      <c r="C43" s="24"/>
      <c r="D43" s="24"/>
      <c r="E43" s="24"/>
      <c r="F43" s="24"/>
      <c r="G43" s="24"/>
    </row>
    <row r="44" spans="1:7">
      <c r="A44" s="14" t="s">
        <v>59</v>
      </c>
      <c r="B44" s="15"/>
      <c r="C44" s="15"/>
      <c r="D44" s="15"/>
      <c r="E44" s="15"/>
      <c r="F44" s="16"/>
      <c r="G44" s="21">
        <f>(G10+G15+G19+G28+G37+G42)*G45</f>
        <v>31.7491239975098</v>
      </c>
    </row>
    <row r="45" spans="1:7">
      <c r="A45" s="14" t="s">
        <v>60</v>
      </c>
      <c r="B45" s="15"/>
      <c r="C45" s="15"/>
      <c r="D45" s="15"/>
      <c r="E45" s="15"/>
      <c r="F45" s="16"/>
      <c r="G45" s="28">
        <v>0.18</v>
      </c>
    </row>
    <row r="46" spans="1:7">
      <c r="A46" s="46" t="s">
        <v>61</v>
      </c>
      <c r="B46" s="47"/>
      <c r="C46" s="47"/>
      <c r="D46" s="47"/>
      <c r="E46" s="47"/>
      <c r="F46" s="48"/>
      <c r="G46" s="28">
        <f>G47</f>
        <v>0.16</v>
      </c>
    </row>
    <row r="47" spans="1:7">
      <c r="A47" s="14" t="s">
        <v>62</v>
      </c>
      <c r="B47" s="15"/>
      <c r="C47" s="15"/>
      <c r="D47" s="15"/>
      <c r="E47" s="15"/>
      <c r="F47" s="16"/>
      <c r="G47" s="28">
        <v>0.16</v>
      </c>
    </row>
    <row r="48" ht="17.25" spans="1:7">
      <c r="A48" s="49" t="s">
        <v>16</v>
      </c>
      <c r="B48" s="50"/>
      <c r="C48" s="50"/>
      <c r="D48" s="50"/>
      <c r="E48" s="50"/>
      <c r="F48" s="51"/>
      <c r="G48" s="33">
        <f>G44+G46</f>
        <v>31.9091239975098</v>
      </c>
    </row>
    <row r="49" ht="17.25" spans="1:7">
      <c r="A49" s="14" t="s">
        <v>63</v>
      </c>
      <c r="B49" s="15"/>
      <c r="C49" s="15"/>
      <c r="D49" s="15"/>
      <c r="E49" s="15"/>
      <c r="F49" s="16"/>
      <c r="G49" s="23">
        <f>G10+G15+G19+G23+G28+G37+G42+G48</f>
        <v>208.293146205898</v>
      </c>
    </row>
    <row r="50" spans="1:7">
      <c r="A50" s="46" t="s">
        <v>89</v>
      </c>
      <c r="B50" s="47"/>
      <c r="C50" s="47"/>
      <c r="D50" s="47"/>
      <c r="E50" s="47"/>
      <c r="F50" s="47"/>
      <c r="G50" s="48"/>
    </row>
    <row r="52" s="7" customFormat="1" ht="14.25"/>
    <row r="55" s="7" customFormat="1" ht="14.25" spans="1:7">
      <c r="A55" s="108"/>
      <c r="B55" s="108"/>
    </row>
    <row r="56" s="7" customFormat="1" ht="14.25" spans="1:7">
      <c r="A56" s="108"/>
      <c r="B56" s="108"/>
    </row>
    <row r="57" s="7" customFormat="1" ht="14.25" spans="1:7">
      <c r="A57" s="53"/>
      <c r="B57" s="53"/>
      <c r="C57" s="53"/>
      <c r="D57" s="53"/>
      <c r="E57" s="53"/>
      <c r="F57" s="53"/>
      <c r="G57" s="53"/>
    </row>
    <row r="58" s="53" customFormat="1" ht="11.25"/>
  </sheetData>
  <mergeCells count="70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C10:D10"/>
    <mergeCell ref="E10:F10"/>
    <mergeCell ref="A11:G11"/>
    <mergeCell ref="A12:G12"/>
    <mergeCell ref="C13:D13"/>
    <mergeCell ref="E13:F13"/>
    <mergeCell ref="C14:D14"/>
    <mergeCell ref="E14:F14"/>
    <mergeCell ref="C15:D15"/>
    <mergeCell ref="E15:F15"/>
    <mergeCell ref="A16:G16"/>
    <mergeCell ref="C17:D17"/>
    <mergeCell ref="E17:F17"/>
    <mergeCell ref="C18:D18"/>
    <mergeCell ref="E18:F18"/>
    <mergeCell ref="C19:D19"/>
    <mergeCell ref="E19:F19"/>
    <mergeCell ref="A20:G20"/>
    <mergeCell ref="C21:D21"/>
    <mergeCell ref="E21:F21"/>
    <mergeCell ref="C22:D22"/>
    <mergeCell ref="E22:F22"/>
    <mergeCell ref="C23:D23"/>
    <mergeCell ref="E23:F23"/>
    <mergeCell ref="A24:G24"/>
    <mergeCell ref="C25:D25"/>
    <mergeCell ref="E25:F25"/>
    <mergeCell ref="C26:D26"/>
    <mergeCell ref="E26:F26"/>
    <mergeCell ref="C27:D27"/>
    <mergeCell ref="E27:F27"/>
    <mergeCell ref="C28:D28"/>
    <mergeCell ref="E28:F28"/>
    <mergeCell ref="A29:G29"/>
    <mergeCell ref="A30:G30"/>
    <mergeCell ref="C31:D31"/>
    <mergeCell ref="E31:F31"/>
    <mergeCell ref="C32:D32"/>
    <mergeCell ref="E32:F32"/>
    <mergeCell ref="C33:D33"/>
    <mergeCell ref="E33:F33"/>
    <mergeCell ref="C34:D34"/>
    <mergeCell ref="E34:F34"/>
    <mergeCell ref="C35:D35"/>
    <mergeCell ref="E35:F35"/>
    <mergeCell ref="C36:D36"/>
    <mergeCell ref="E36:F36"/>
    <mergeCell ref="C37:D37"/>
    <mergeCell ref="E37:F37"/>
    <mergeCell ref="A38:G38"/>
    <mergeCell ref="A43:G43"/>
    <mergeCell ref="A44:F44"/>
    <mergeCell ref="A45:F45"/>
    <mergeCell ref="A46:F46"/>
    <mergeCell ref="A47:F47"/>
    <mergeCell ref="A48:F48"/>
    <mergeCell ref="A49:F49"/>
    <mergeCell ref="A50:G50"/>
  </mergeCells>
  <pageMargins left="0.7" right="0.7" top="0.432638888888889" bottom="0.393055555555556" header="0.3" footer="0.3"/>
  <pageSetup paperSize="9" scale="90" orientation="portrait"/>
  <headerFooter/>
  <legacyDrawing r:id="rId2"/>
</worksheet>
</file>

<file path=xl/worksheets/sheet1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72"/>
  <sheetViews>
    <sheetView topLeftCell="A45" workbookViewId="0">
      <selection activeCell="I67" sqref="I67"/>
    </sheetView>
  </sheetViews>
  <sheetFormatPr defaultColWidth="8.75" defaultRowHeight="16.5"/>
  <cols>
    <col min="1" max="1" width="21.5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308</v>
      </c>
      <c r="C4" s="10" t="s">
        <v>6</v>
      </c>
      <c r="D4" s="11" t="s">
        <v>309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ht="15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2</v>
      </c>
      <c r="C7" s="18">
        <v>0.8</v>
      </c>
      <c r="D7" s="19"/>
      <c r="E7" s="18">
        <v>96.35</v>
      </c>
      <c r="F7" s="19"/>
      <c r="G7" s="21">
        <f>B7*C7*E7</f>
        <v>154.16</v>
      </c>
    </row>
    <row r="8" ht="16.15" customHeight="1" spans="1:12">
      <c r="A8" s="20" t="s">
        <v>15</v>
      </c>
      <c r="B8" s="20">
        <v>2</v>
      </c>
      <c r="C8" s="18">
        <v>0.8</v>
      </c>
      <c r="D8" s="19"/>
      <c r="E8" s="18">
        <v>206.68</v>
      </c>
      <c r="F8" s="19"/>
      <c r="G8" s="21">
        <f>B8*C8*E8</f>
        <v>330.688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484.848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spans="1:12">
      <c r="A13" s="20" t="s">
        <v>100</v>
      </c>
      <c r="B13" s="20" t="s">
        <v>33</v>
      </c>
      <c r="C13" s="26">
        <v>2</v>
      </c>
      <c r="D13" s="27"/>
      <c r="E13" s="26">
        <v>42</v>
      </c>
      <c r="F13" s="27"/>
      <c r="G13" s="28">
        <f>C13*E13</f>
        <v>84</v>
      </c>
    </row>
    <row r="14" ht="17.25" spans="1:12">
      <c r="A14" s="20" t="s">
        <v>99</v>
      </c>
      <c r="B14" s="22" t="s">
        <v>103</v>
      </c>
      <c r="C14" s="26">
        <v>1</v>
      </c>
      <c r="D14" s="27"/>
      <c r="E14" s="26">
        <v>0.33</v>
      </c>
      <c r="F14" s="27"/>
      <c r="G14" s="28">
        <f>C14*E14</f>
        <v>0.33</v>
      </c>
    </row>
    <row r="15" ht="17.25" spans="1:12">
      <c r="A15" s="20" t="s">
        <v>101</v>
      </c>
      <c r="B15" s="22" t="s">
        <v>33</v>
      </c>
      <c r="C15" s="26">
        <v>1</v>
      </c>
      <c r="D15" s="27"/>
      <c r="E15" s="26">
        <v>38</v>
      </c>
      <c r="F15" s="27"/>
      <c r="G15" s="28">
        <f>C15*E15</f>
        <v>38</v>
      </c>
    </row>
    <row r="16" ht="17.25" spans="1:12">
      <c r="A16" s="20" t="s">
        <v>102</v>
      </c>
      <c r="B16" s="22" t="s">
        <v>103</v>
      </c>
      <c r="C16" s="26">
        <v>1</v>
      </c>
      <c r="D16" s="27"/>
      <c r="E16" s="26">
        <v>10</v>
      </c>
      <c r="F16" s="27"/>
      <c r="G16" s="21">
        <f>C16*E16</f>
        <v>10</v>
      </c>
    </row>
    <row r="17" ht="17.25" spans="1:7">
      <c r="A17" s="20" t="s">
        <v>16</v>
      </c>
      <c r="B17" s="22"/>
      <c r="C17" s="26"/>
      <c r="D17" s="27"/>
      <c r="E17" s="26"/>
      <c r="F17" s="27"/>
      <c r="G17" s="23">
        <f>SUM(G13:G16)</f>
        <v>132.33</v>
      </c>
    </row>
    <row r="18" spans="1:7">
      <c r="A18" s="14" t="s">
        <v>23</v>
      </c>
      <c r="B18" s="15"/>
      <c r="C18" s="15"/>
      <c r="D18" s="15"/>
      <c r="E18" s="15"/>
      <c r="F18" s="15"/>
      <c r="G18" s="16"/>
    </row>
    <row r="19" spans="1:7">
      <c r="A19" s="20" t="s">
        <v>19</v>
      </c>
      <c r="B19" s="20" t="s">
        <v>20</v>
      </c>
      <c r="C19" s="26" t="s">
        <v>21</v>
      </c>
      <c r="D19" s="27"/>
      <c r="E19" s="26" t="s">
        <v>22</v>
      </c>
      <c r="F19" s="27"/>
      <c r="G19" s="20" t="s">
        <v>13</v>
      </c>
    </row>
    <row r="20" spans="1:7">
      <c r="A20" s="20" t="s">
        <v>24</v>
      </c>
      <c r="B20" s="20" t="s">
        <v>25</v>
      </c>
      <c r="C20" s="26">
        <v>4</v>
      </c>
      <c r="D20" s="27"/>
      <c r="E20" s="26">
        <v>0.32</v>
      </c>
      <c r="F20" s="27"/>
      <c r="G20" s="28">
        <f t="shared" ref="G20:G33" si="0">C20*E20</f>
        <v>1.28</v>
      </c>
    </row>
    <row r="21" spans="1:7">
      <c r="A21" s="20" t="s">
        <v>26</v>
      </c>
      <c r="B21" s="20" t="s">
        <v>25</v>
      </c>
      <c r="C21" s="26">
        <v>4</v>
      </c>
      <c r="D21" s="27"/>
      <c r="E21" s="26">
        <v>0.45</v>
      </c>
      <c r="F21" s="27"/>
      <c r="G21" s="28">
        <f t="shared" si="0"/>
        <v>1.8</v>
      </c>
    </row>
    <row r="22" spans="1:7">
      <c r="A22" s="20" t="s">
        <v>27</v>
      </c>
      <c r="B22" s="20" t="s">
        <v>28</v>
      </c>
      <c r="C22" s="26">
        <v>3</v>
      </c>
      <c r="D22" s="27"/>
      <c r="E22" s="26">
        <v>2.3</v>
      </c>
      <c r="F22" s="27"/>
      <c r="G22" s="28">
        <f t="shared" si="0"/>
        <v>6.9</v>
      </c>
    </row>
    <row r="23" spans="1:7">
      <c r="A23" s="20" t="s">
        <v>29</v>
      </c>
      <c r="B23" s="20" t="s">
        <v>25</v>
      </c>
      <c r="C23" s="26">
        <v>1</v>
      </c>
      <c r="D23" s="27"/>
      <c r="E23" s="26">
        <v>3.5</v>
      </c>
      <c r="F23" s="27"/>
      <c r="G23" s="28">
        <f t="shared" si="0"/>
        <v>3.5</v>
      </c>
    </row>
    <row r="24" spans="1:7">
      <c r="A24" s="20" t="s">
        <v>30</v>
      </c>
      <c r="B24" s="20" t="s">
        <v>31</v>
      </c>
      <c r="C24" s="26">
        <v>0.5</v>
      </c>
      <c r="D24" s="27"/>
      <c r="E24" s="26">
        <v>5.7</v>
      </c>
      <c r="F24" s="27"/>
      <c r="G24" s="28">
        <f t="shared" si="0"/>
        <v>2.85</v>
      </c>
    </row>
    <row r="25" spans="1:7">
      <c r="A25" s="20" t="s">
        <v>32</v>
      </c>
      <c r="B25" s="20" t="s">
        <v>33</v>
      </c>
      <c r="C25" s="26">
        <v>1</v>
      </c>
      <c r="D25" s="27"/>
      <c r="E25" s="26">
        <v>0.38</v>
      </c>
      <c r="F25" s="27"/>
      <c r="G25" s="28">
        <f t="shared" si="0"/>
        <v>0.38</v>
      </c>
    </row>
    <row r="26" spans="1:7">
      <c r="A26" s="20" t="s">
        <v>83</v>
      </c>
      <c r="B26" s="20" t="s">
        <v>84</v>
      </c>
      <c r="C26" s="26">
        <v>2</v>
      </c>
      <c r="D26" s="27"/>
      <c r="E26" s="26">
        <v>7.6</v>
      </c>
      <c r="F26" s="27"/>
      <c r="G26" s="28">
        <f t="shared" si="0"/>
        <v>15.2</v>
      </c>
    </row>
    <row r="27" spans="1:7">
      <c r="A27" s="29" t="s">
        <v>85</v>
      </c>
      <c r="B27" s="29" t="s">
        <v>25</v>
      </c>
      <c r="C27" s="26">
        <v>1</v>
      </c>
      <c r="D27" s="27"/>
      <c r="E27" s="31">
        <v>280</v>
      </c>
      <c r="F27" s="32"/>
      <c r="G27" s="28">
        <f t="shared" si="0"/>
        <v>280</v>
      </c>
    </row>
    <row r="28" spans="1:7">
      <c r="A28" s="29" t="s">
        <v>80</v>
      </c>
      <c r="B28" s="29" t="s">
        <v>33</v>
      </c>
      <c r="C28" s="26">
        <v>4</v>
      </c>
      <c r="D28" s="27"/>
      <c r="E28" s="31">
        <v>0.7</v>
      </c>
      <c r="F28" s="32"/>
      <c r="G28" s="28">
        <f t="shared" si="0"/>
        <v>2.8</v>
      </c>
    </row>
    <row r="29" ht="17.25" spans="1:7">
      <c r="A29" s="29" t="s">
        <v>16</v>
      </c>
      <c r="B29" s="30"/>
      <c r="C29" s="31"/>
      <c r="D29" s="32"/>
      <c r="E29" s="31"/>
      <c r="F29" s="32"/>
      <c r="G29" s="33">
        <f>SUM(G20:G28)</f>
        <v>314.71</v>
      </c>
    </row>
    <row r="30" spans="1:7">
      <c r="A30" s="24" t="s">
        <v>34</v>
      </c>
      <c r="B30" s="24"/>
      <c r="C30" s="24"/>
      <c r="D30" s="24"/>
      <c r="E30" s="24"/>
      <c r="F30" s="24"/>
      <c r="G30" s="24"/>
    </row>
    <row r="31" ht="15" spans="1:7">
      <c r="A31" s="20" t="s">
        <v>35</v>
      </c>
      <c r="B31" s="20" t="s">
        <v>36</v>
      </c>
      <c r="C31" s="26" t="s">
        <v>21</v>
      </c>
      <c r="D31" s="27"/>
      <c r="E31" s="26" t="s">
        <v>37</v>
      </c>
      <c r="F31" s="27"/>
      <c r="G31" s="20" t="s">
        <v>38</v>
      </c>
    </row>
    <row r="32" ht="17.25" spans="1:7">
      <c r="A32" s="20"/>
      <c r="B32" s="22"/>
      <c r="C32" s="26"/>
      <c r="D32" s="27"/>
      <c r="E32" s="26"/>
      <c r="F32" s="27"/>
      <c r="G32" s="21">
        <f>C32*E32</f>
        <v>0</v>
      </c>
    </row>
    <row r="33" ht="17.25" spans="1:7">
      <c r="A33" s="20" t="s">
        <v>16</v>
      </c>
      <c r="B33" s="22"/>
      <c r="C33" s="26"/>
      <c r="D33" s="27"/>
      <c r="E33" s="26"/>
      <c r="F33" s="27"/>
      <c r="G33" s="21">
        <f>SUM(G32:G32)</f>
        <v>0</v>
      </c>
    </row>
    <row r="34" ht="15" spans="1:7">
      <c r="A34" s="14" t="s">
        <v>39</v>
      </c>
      <c r="B34" s="15"/>
      <c r="C34" s="15"/>
      <c r="D34" s="15"/>
      <c r="E34" s="15"/>
      <c r="F34" s="15"/>
      <c r="G34" s="16"/>
    </row>
    <row r="35" spans="1:7">
      <c r="A35" s="20" t="s">
        <v>35</v>
      </c>
      <c r="B35" s="20" t="s">
        <v>36</v>
      </c>
      <c r="C35" s="26" t="s">
        <v>40</v>
      </c>
      <c r="D35" s="27"/>
      <c r="E35" s="26" t="s">
        <v>22</v>
      </c>
      <c r="F35" s="27"/>
      <c r="G35" s="20" t="s">
        <v>13</v>
      </c>
    </row>
    <row r="36" spans="1:7">
      <c r="A36" s="20" t="s">
        <v>41</v>
      </c>
      <c r="B36" s="20" t="s">
        <v>42</v>
      </c>
      <c r="C36" s="26">
        <v>1</v>
      </c>
      <c r="D36" s="27"/>
      <c r="E36" s="26">
        <v>1.74</v>
      </c>
      <c r="F36" s="27"/>
      <c r="G36" s="21">
        <f>C36*E36</f>
        <v>1.74</v>
      </c>
    </row>
    <row r="37" spans="1:7">
      <c r="A37" s="20" t="s">
        <v>43</v>
      </c>
      <c r="B37" s="20" t="s">
        <v>44</v>
      </c>
      <c r="C37" s="26">
        <v>3</v>
      </c>
      <c r="D37" s="27"/>
      <c r="E37" s="26">
        <v>0.75</v>
      </c>
      <c r="F37" s="27"/>
      <c r="G37" s="21">
        <f>C37*E37</f>
        <v>2.25</v>
      </c>
    </row>
    <row r="38" ht="17.25" spans="1:7">
      <c r="A38" s="20" t="s">
        <v>16</v>
      </c>
      <c r="B38" s="34"/>
      <c r="C38" s="26"/>
      <c r="D38" s="27"/>
      <c r="E38" s="26"/>
      <c r="F38" s="27"/>
      <c r="G38" s="23">
        <f>SUM(G36:G37)</f>
        <v>3.99</v>
      </c>
    </row>
    <row r="39" spans="1:7">
      <c r="A39" s="14" t="s">
        <v>45</v>
      </c>
      <c r="B39" s="15"/>
      <c r="C39" s="15"/>
      <c r="D39" s="15"/>
      <c r="E39" s="15"/>
      <c r="F39" s="15"/>
      <c r="G39" s="16"/>
    </row>
    <row r="40" spans="1:7">
      <c r="A40" s="35" t="s">
        <v>46</v>
      </c>
      <c r="B40" s="36"/>
      <c r="C40" s="36"/>
      <c r="D40" s="36"/>
      <c r="E40" s="15"/>
      <c r="F40" s="15"/>
      <c r="G40" s="16"/>
    </row>
    <row r="41" spans="1:7">
      <c r="A41" s="37" t="s">
        <v>47</v>
      </c>
      <c r="B41" s="37" t="s">
        <v>48</v>
      </c>
      <c r="C41" s="37" t="s">
        <v>49</v>
      </c>
      <c r="D41" s="38"/>
      <c r="E41" s="39" t="s">
        <v>50</v>
      </c>
      <c r="F41" s="27"/>
      <c r="G41" s="20" t="s">
        <v>13</v>
      </c>
    </row>
    <row r="42" spans="1:7">
      <c r="A42" s="20" t="s">
        <v>51</v>
      </c>
      <c r="B42" s="20">
        <v>180000</v>
      </c>
      <c r="C42" s="52">
        <v>5</v>
      </c>
      <c r="D42" s="38"/>
      <c r="E42" s="40">
        <v>0.8</v>
      </c>
      <c r="F42" s="41"/>
      <c r="G42" s="21">
        <f t="shared" ref="G42:G48" si="1">IFERROR(B42/C42/12/22/8*E42,0)</f>
        <v>13.6363636363636</v>
      </c>
    </row>
    <row r="43" spans="1:7">
      <c r="A43" s="20" t="s">
        <v>77</v>
      </c>
      <c r="B43" s="20">
        <v>138000</v>
      </c>
      <c r="C43" s="26">
        <v>5</v>
      </c>
      <c r="D43" s="27"/>
      <c r="E43" s="40">
        <v>0.8</v>
      </c>
      <c r="F43" s="41"/>
      <c r="G43" s="21">
        <f t="shared" si="1"/>
        <v>10.4545454545455</v>
      </c>
    </row>
    <row r="44" spans="1:7">
      <c r="A44" s="26" t="s">
        <v>92</v>
      </c>
      <c r="B44" s="20">
        <v>88500</v>
      </c>
      <c r="C44" s="26">
        <v>5</v>
      </c>
      <c r="D44" s="27"/>
      <c r="E44" s="40">
        <v>0.8</v>
      </c>
      <c r="F44" s="41"/>
      <c r="G44" s="21">
        <f t="shared" si="1"/>
        <v>6.70454545454546</v>
      </c>
    </row>
    <row r="45" spans="1:7">
      <c r="A45" s="26" t="s">
        <v>86</v>
      </c>
      <c r="B45" s="20">
        <v>1188</v>
      </c>
      <c r="C45" s="26">
        <v>5</v>
      </c>
      <c r="D45" s="27"/>
      <c r="E45" s="40">
        <v>0.8</v>
      </c>
      <c r="F45" s="41"/>
      <c r="G45" s="21">
        <f t="shared" si="1"/>
        <v>0.09</v>
      </c>
    </row>
    <row r="46" spans="1:7">
      <c r="A46" s="26" t="s">
        <v>52</v>
      </c>
      <c r="B46" s="20">
        <v>4000</v>
      </c>
      <c r="C46" s="26">
        <v>5</v>
      </c>
      <c r="D46" s="27"/>
      <c r="E46" s="40">
        <v>0.8</v>
      </c>
      <c r="F46" s="41"/>
      <c r="G46" s="21">
        <f t="shared" si="1"/>
        <v>0.303030303030303</v>
      </c>
    </row>
    <row r="47" spans="1:7">
      <c r="A47" s="26" t="s">
        <v>53</v>
      </c>
      <c r="B47" s="20">
        <v>3550</v>
      </c>
      <c r="C47" s="26">
        <v>5</v>
      </c>
      <c r="D47" s="27"/>
      <c r="E47" s="40">
        <v>0.8</v>
      </c>
      <c r="F47" s="41"/>
      <c r="G47" s="21">
        <f t="shared" si="1"/>
        <v>0.268939393939394</v>
      </c>
    </row>
    <row r="48" spans="1:7">
      <c r="A48" s="26" t="s">
        <v>87</v>
      </c>
      <c r="B48" s="20">
        <v>5000</v>
      </c>
      <c r="C48" s="26">
        <v>5</v>
      </c>
      <c r="D48" s="27"/>
      <c r="E48" s="40">
        <v>0.8</v>
      </c>
      <c r="F48" s="41"/>
      <c r="G48" s="21">
        <f t="shared" si="1"/>
        <v>0.378787878787879</v>
      </c>
    </row>
    <row r="49" ht="17.25" spans="1:7">
      <c r="A49" s="26" t="s">
        <v>16</v>
      </c>
      <c r="B49" s="34"/>
      <c r="C49" s="26"/>
      <c r="D49" s="27"/>
      <c r="E49" s="39"/>
      <c r="F49" s="27"/>
      <c r="G49" s="23">
        <f>SUM(G42:G48)</f>
        <v>31.8362121212121</v>
      </c>
    </row>
    <row r="50" spans="1:7">
      <c r="A50" s="42" t="s">
        <v>54</v>
      </c>
      <c r="B50" s="43"/>
      <c r="C50" s="43"/>
      <c r="D50" s="43"/>
      <c r="E50" s="43"/>
      <c r="F50" s="43"/>
      <c r="G50" s="44"/>
    </row>
    <row r="51" ht="30" spans="1:7">
      <c r="A51" s="17" t="s">
        <v>35</v>
      </c>
      <c r="B51" s="17" t="s">
        <v>48</v>
      </c>
      <c r="C51" s="18" t="s">
        <v>55</v>
      </c>
      <c r="D51" s="17" t="s">
        <v>56</v>
      </c>
      <c r="E51" s="17" t="s">
        <v>49</v>
      </c>
      <c r="F51" s="17" t="s">
        <v>50</v>
      </c>
      <c r="G51" s="17" t="s">
        <v>13</v>
      </c>
    </row>
    <row r="52" ht="15" spans="1:7">
      <c r="A52" s="20" t="s">
        <v>88</v>
      </c>
      <c r="B52" s="45">
        <v>46244103.63</v>
      </c>
      <c r="C52" s="20">
        <v>13777</v>
      </c>
      <c r="D52" s="20">
        <v>580</v>
      </c>
      <c r="E52" s="20">
        <v>50</v>
      </c>
      <c r="F52" s="20">
        <v>0.8</v>
      </c>
      <c r="G52" s="21">
        <f>IFERROR(B52/C52/E52/12/22/8*D52*F52,0)</f>
        <v>14.7487688667542</v>
      </c>
    </row>
    <row r="53" ht="17.25" spans="1:7">
      <c r="A53" s="20" t="s">
        <v>16</v>
      </c>
      <c r="B53" s="20"/>
      <c r="C53" s="20"/>
      <c r="D53" s="20"/>
      <c r="E53" s="20"/>
      <c r="F53" s="20"/>
      <c r="G53" s="33">
        <f>SUM(G52:G52)</f>
        <v>14.7487688667542</v>
      </c>
    </row>
    <row r="54" ht="15" spans="1:7">
      <c r="A54" s="24" t="s">
        <v>58</v>
      </c>
      <c r="B54" s="24"/>
      <c r="C54" s="24"/>
      <c r="D54" s="24"/>
      <c r="E54" s="24"/>
      <c r="F54" s="24"/>
      <c r="G54" s="24"/>
    </row>
    <row r="55" spans="1:7">
      <c r="A55" s="14" t="s">
        <v>59</v>
      </c>
      <c r="B55" s="15"/>
      <c r="C55" s="15"/>
      <c r="D55" s="15"/>
      <c r="E55" s="15"/>
      <c r="F55" s="16"/>
      <c r="G55" s="21">
        <f>(G9+G17+G29+G38+G49+G53)*G56</f>
        <v>176.843336577834</v>
      </c>
    </row>
    <row r="56" spans="1:7">
      <c r="A56" s="14" t="s">
        <v>60</v>
      </c>
      <c r="B56" s="15"/>
      <c r="C56" s="15"/>
      <c r="D56" s="15"/>
      <c r="E56" s="15"/>
      <c r="F56" s="16"/>
      <c r="G56" s="28">
        <v>0.18</v>
      </c>
    </row>
    <row r="57" spans="1:7">
      <c r="A57" s="46" t="s">
        <v>61</v>
      </c>
      <c r="B57" s="47"/>
      <c r="C57" s="47"/>
      <c r="D57" s="47"/>
      <c r="E57" s="47"/>
      <c r="F57" s="48"/>
      <c r="G57" s="28">
        <f>G58</f>
        <v>0.16</v>
      </c>
    </row>
    <row r="58" spans="1:7">
      <c r="A58" s="14" t="s">
        <v>62</v>
      </c>
      <c r="B58" s="15"/>
      <c r="C58" s="15"/>
      <c r="D58" s="15"/>
      <c r="E58" s="15"/>
      <c r="F58" s="16"/>
      <c r="G58" s="28">
        <v>0.16</v>
      </c>
    </row>
    <row r="59" ht="17.25" spans="1:7">
      <c r="A59" s="49" t="s">
        <v>16</v>
      </c>
      <c r="B59" s="50"/>
      <c r="C59" s="50"/>
      <c r="D59" s="50"/>
      <c r="E59" s="50"/>
      <c r="F59" s="51"/>
      <c r="G59" s="33">
        <f>G55+G57</f>
        <v>177.003336577834</v>
      </c>
    </row>
    <row r="60" ht="17.25" spans="1:7">
      <c r="A60" s="14" t="s">
        <v>63</v>
      </c>
      <c r="B60" s="15"/>
      <c r="C60" s="15"/>
      <c r="D60" s="15"/>
      <c r="E60" s="15"/>
      <c r="F60" s="16"/>
      <c r="G60" s="23">
        <f>G9+G17+G29+G33+G38+G49+G53+G59</f>
        <v>1159.4663175658</v>
      </c>
    </row>
    <row r="61" ht="15" spans="1:7">
      <c r="A61" s="46" t="s">
        <v>64</v>
      </c>
      <c r="B61" s="47"/>
      <c r="C61" s="47"/>
      <c r="D61" s="47"/>
      <c r="E61" s="47"/>
      <c r="F61" s="47"/>
      <c r="G61" s="48"/>
    </row>
    <row r="72" ht="13.5"/>
  </sheetData>
  <mergeCells count="94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A18:G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A30:G30"/>
    <mergeCell ref="C31:D31"/>
    <mergeCell ref="E31:F31"/>
    <mergeCell ref="C32:D32"/>
    <mergeCell ref="E32:F32"/>
    <mergeCell ref="C33:D33"/>
    <mergeCell ref="E33:F33"/>
    <mergeCell ref="A34:G34"/>
    <mergeCell ref="C35:D35"/>
    <mergeCell ref="E35:F35"/>
    <mergeCell ref="C36:D36"/>
    <mergeCell ref="E36:F36"/>
    <mergeCell ref="C37:D37"/>
    <mergeCell ref="E37:F37"/>
    <mergeCell ref="C38:D38"/>
    <mergeCell ref="E38:F38"/>
    <mergeCell ref="A39:G39"/>
    <mergeCell ref="A40:G40"/>
    <mergeCell ref="C41:D41"/>
    <mergeCell ref="E41:F41"/>
    <mergeCell ref="C42:D42"/>
    <mergeCell ref="E42:F42"/>
    <mergeCell ref="C43:D43"/>
    <mergeCell ref="E43:F43"/>
    <mergeCell ref="C44:D44"/>
    <mergeCell ref="E44:F44"/>
    <mergeCell ref="C45:D45"/>
    <mergeCell ref="E45:F45"/>
    <mergeCell ref="C46:D46"/>
    <mergeCell ref="E46:F46"/>
    <mergeCell ref="C47:D47"/>
    <mergeCell ref="E47:F47"/>
    <mergeCell ref="C48:D48"/>
    <mergeCell ref="E48:F48"/>
    <mergeCell ref="C49:D49"/>
    <mergeCell ref="E49:F49"/>
    <mergeCell ref="A50:G50"/>
    <mergeCell ref="A54:G54"/>
    <mergeCell ref="A55:F55"/>
    <mergeCell ref="A56:F56"/>
    <mergeCell ref="A57:F57"/>
    <mergeCell ref="A58:F58"/>
    <mergeCell ref="A59:F59"/>
    <mergeCell ref="A60:F60"/>
    <mergeCell ref="A61:G61"/>
  </mergeCells>
  <pageMargins left="0.7" right="0.7" top="0.75" bottom="0.75" header="0.3" footer="0.3"/>
  <pageSetup paperSize="9" scale="69" orientation="portrait"/>
  <headerFooter/>
  <legacyDrawing r:id="rId2"/>
</worksheet>
</file>

<file path=xl/worksheets/sheet1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62"/>
  <sheetViews>
    <sheetView tabSelected="1" topLeftCell="A30" workbookViewId="0">
      <selection activeCell="C38" sqref="C38:D38"/>
    </sheetView>
  </sheetViews>
  <sheetFormatPr defaultColWidth="8.75" defaultRowHeight="16.5"/>
  <cols>
    <col min="1" max="1" width="13.3833333333333" style="1" customWidth="1"/>
    <col min="2" max="2" width="16" style="1" customWidth="1"/>
    <col min="3" max="3" width="10.8833333333333" style="1" customWidth="1"/>
    <col min="4" max="4" width="10.3833333333333" style="1" customWidth="1"/>
    <col min="5" max="5" width="11.3833333333333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310</v>
      </c>
      <c r="C4" s="10" t="s">
        <v>6</v>
      </c>
      <c r="D4" s="11" t="s">
        <v>311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ht="15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2</v>
      </c>
      <c r="C7" s="18">
        <v>0.5</v>
      </c>
      <c r="D7" s="19"/>
      <c r="E7" s="18">
        <v>96.35</v>
      </c>
      <c r="F7" s="19"/>
      <c r="G7" s="21">
        <f>B7*C7*E7</f>
        <v>96.35</v>
      </c>
    </row>
    <row r="8" ht="16.15" customHeight="1" spans="1:12">
      <c r="A8" s="20" t="s">
        <v>15</v>
      </c>
      <c r="B8" s="20">
        <v>2</v>
      </c>
      <c r="C8" s="18">
        <v>0.5</v>
      </c>
      <c r="D8" s="19"/>
      <c r="E8" s="18">
        <v>206.68</v>
      </c>
      <c r="F8" s="19"/>
      <c r="G8" s="21">
        <f>B8*C8*E8</f>
        <v>206.68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303.03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ht="17.25" spans="1:12">
      <c r="A13" s="20"/>
      <c r="B13" s="22"/>
      <c r="C13" s="26"/>
      <c r="D13" s="27"/>
      <c r="E13" s="26"/>
      <c r="F13" s="27"/>
      <c r="G13" s="28">
        <f>C13*E13</f>
        <v>0</v>
      </c>
    </row>
    <row r="14" ht="17.25" spans="1:12">
      <c r="A14" s="20" t="s">
        <v>16</v>
      </c>
      <c r="B14" s="22"/>
      <c r="C14" s="26"/>
      <c r="D14" s="27"/>
      <c r="E14" s="26"/>
      <c r="F14" s="27"/>
      <c r="G14" s="23">
        <f>SUM(G13:G13)</f>
        <v>0</v>
      </c>
    </row>
    <row r="15" spans="1:12">
      <c r="A15" s="14" t="s">
        <v>23</v>
      </c>
      <c r="B15" s="15"/>
      <c r="C15" s="15"/>
      <c r="D15" s="15"/>
      <c r="E15" s="15"/>
      <c r="F15" s="15"/>
      <c r="G15" s="16"/>
    </row>
    <row r="16" spans="1:12">
      <c r="A16" s="20" t="s">
        <v>19</v>
      </c>
      <c r="B16" s="20" t="s">
        <v>20</v>
      </c>
      <c r="C16" s="26" t="s">
        <v>21</v>
      </c>
      <c r="D16" s="27"/>
      <c r="E16" s="26" t="s">
        <v>22</v>
      </c>
      <c r="F16" s="27"/>
      <c r="G16" s="20" t="s">
        <v>13</v>
      </c>
    </row>
    <row r="17" ht="17.25" spans="1:7">
      <c r="A17" s="29"/>
      <c r="B17" s="30"/>
      <c r="C17" s="26"/>
      <c r="D17" s="27"/>
      <c r="E17" s="31"/>
      <c r="F17" s="32"/>
      <c r="G17" s="28">
        <f>C17*E17</f>
        <v>0</v>
      </c>
    </row>
    <row r="18" ht="17.25" spans="1:7">
      <c r="A18" s="29" t="s">
        <v>16</v>
      </c>
      <c r="B18" s="30"/>
      <c r="C18" s="31"/>
      <c r="D18" s="32"/>
      <c r="E18" s="31"/>
      <c r="F18" s="32"/>
      <c r="G18" s="33">
        <f>SUM(G17:G17)</f>
        <v>0</v>
      </c>
    </row>
    <row r="19" ht="15" spans="1:7">
      <c r="A19" s="24" t="s">
        <v>34</v>
      </c>
      <c r="B19" s="24"/>
      <c r="C19" s="24"/>
      <c r="D19" s="24"/>
      <c r="E19" s="24"/>
      <c r="F19" s="24"/>
      <c r="G19" s="24"/>
    </row>
    <row r="20" spans="1:7">
      <c r="A20" s="20" t="s">
        <v>35</v>
      </c>
      <c r="B20" s="20" t="s">
        <v>36</v>
      </c>
      <c r="C20" s="26" t="s">
        <v>21</v>
      </c>
      <c r="D20" s="27"/>
      <c r="E20" s="26" t="s">
        <v>37</v>
      </c>
      <c r="F20" s="27"/>
      <c r="G20" s="20" t="s">
        <v>38</v>
      </c>
    </row>
    <row r="21" ht="17.25" spans="1:7">
      <c r="A21" s="20"/>
      <c r="B21" s="22"/>
      <c r="C21" s="26"/>
      <c r="D21" s="27"/>
      <c r="E21" s="26"/>
      <c r="F21" s="27"/>
      <c r="G21" s="23">
        <f>C21*E21</f>
        <v>0</v>
      </c>
    </row>
    <row r="22" ht="17.25" spans="1:7">
      <c r="A22" s="20" t="s">
        <v>16</v>
      </c>
      <c r="B22" s="22"/>
      <c r="C22" s="26"/>
      <c r="D22" s="27"/>
      <c r="E22" s="26"/>
      <c r="F22" s="27"/>
      <c r="G22" s="23">
        <f>SUM(G21:G21)</f>
        <v>0</v>
      </c>
    </row>
    <row r="23" spans="1:7">
      <c r="A23" s="14" t="s">
        <v>39</v>
      </c>
      <c r="B23" s="15"/>
      <c r="C23" s="15"/>
      <c r="D23" s="15"/>
      <c r="E23" s="15"/>
      <c r="F23" s="15"/>
      <c r="G23" s="16"/>
    </row>
    <row r="24" spans="1:7">
      <c r="A24" s="20" t="s">
        <v>35</v>
      </c>
      <c r="B24" s="20" t="s">
        <v>36</v>
      </c>
      <c r="C24" s="26" t="s">
        <v>40</v>
      </c>
      <c r="D24" s="27"/>
      <c r="E24" s="26" t="s">
        <v>22</v>
      </c>
      <c r="F24" s="27"/>
      <c r="G24" s="20" t="s">
        <v>13</v>
      </c>
    </row>
    <row r="25" spans="1:7">
      <c r="A25" s="20" t="s">
        <v>41</v>
      </c>
      <c r="B25" s="20" t="s">
        <v>42</v>
      </c>
      <c r="C25" s="26">
        <v>1</v>
      </c>
      <c r="D25" s="27"/>
      <c r="E25" s="26">
        <v>1.74</v>
      </c>
      <c r="F25" s="27"/>
      <c r="G25" s="21">
        <f>C25*E25</f>
        <v>1.74</v>
      </c>
    </row>
    <row r="26" spans="1:7">
      <c r="A26" s="20" t="s">
        <v>43</v>
      </c>
      <c r="B26" s="20" t="s">
        <v>44</v>
      </c>
      <c r="C26" s="26">
        <v>3</v>
      </c>
      <c r="D26" s="27"/>
      <c r="E26" s="26">
        <v>0.75</v>
      </c>
      <c r="F26" s="27"/>
      <c r="G26" s="21">
        <f>C26*E26</f>
        <v>2.25</v>
      </c>
    </row>
    <row r="27" ht="17.25" spans="1:7">
      <c r="A27" s="20" t="s">
        <v>16</v>
      </c>
      <c r="B27" s="34"/>
      <c r="C27" s="26"/>
      <c r="D27" s="27"/>
      <c r="E27" s="26"/>
      <c r="F27" s="27"/>
      <c r="G27" s="23">
        <f>SUM(G25:G26)</f>
        <v>3.99</v>
      </c>
    </row>
    <row r="28" spans="1:7">
      <c r="A28" s="14" t="s">
        <v>45</v>
      </c>
      <c r="B28" s="15"/>
      <c r="C28" s="15"/>
      <c r="D28" s="15"/>
      <c r="E28" s="15"/>
      <c r="F28" s="15"/>
      <c r="G28" s="16"/>
    </row>
    <row r="29" spans="1:7">
      <c r="A29" s="35" t="s">
        <v>46</v>
      </c>
      <c r="B29" s="36"/>
      <c r="C29" s="36"/>
      <c r="D29" s="36"/>
      <c r="E29" s="15"/>
      <c r="F29" s="15"/>
      <c r="G29" s="16"/>
    </row>
    <row r="30" spans="1:7">
      <c r="A30" s="37" t="s">
        <v>47</v>
      </c>
      <c r="B30" s="37" t="s">
        <v>48</v>
      </c>
      <c r="C30" s="37" t="s">
        <v>49</v>
      </c>
      <c r="D30" s="38"/>
      <c r="E30" s="39" t="s">
        <v>50</v>
      </c>
      <c r="F30" s="27"/>
      <c r="G30" s="20" t="s">
        <v>13</v>
      </c>
    </row>
    <row r="31" spans="1:7">
      <c r="A31" s="20" t="s">
        <v>51</v>
      </c>
      <c r="B31" s="20">
        <v>180000</v>
      </c>
      <c r="C31" s="52">
        <v>5</v>
      </c>
      <c r="D31" s="38"/>
      <c r="E31" s="40">
        <v>0.5</v>
      </c>
      <c r="F31" s="41"/>
      <c r="G31" s="21">
        <f t="shared" ref="G31:G37" si="0">IFERROR(B31/C31/12/22/8*E31,0)</f>
        <v>8.52272727272727</v>
      </c>
    </row>
    <row r="32" spans="1:7">
      <c r="A32" s="20" t="s">
        <v>77</v>
      </c>
      <c r="B32" s="20">
        <v>138000</v>
      </c>
      <c r="C32" s="26">
        <v>5</v>
      </c>
      <c r="D32" s="27"/>
      <c r="E32" s="40">
        <v>0.5</v>
      </c>
      <c r="F32" s="41"/>
      <c r="G32" s="21">
        <f t="shared" si="0"/>
        <v>6.53409090909091</v>
      </c>
    </row>
    <row r="33" spans="1:7">
      <c r="A33" s="26" t="s">
        <v>92</v>
      </c>
      <c r="B33" s="20">
        <v>88500</v>
      </c>
      <c r="C33" s="26">
        <v>5</v>
      </c>
      <c r="D33" s="27"/>
      <c r="E33" s="40">
        <v>0.5</v>
      </c>
      <c r="F33" s="41"/>
      <c r="G33" s="21">
        <f t="shared" si="0"/>
        <v>4.19034090909091</v>
      </c>
    </row>
    <row r="34" spans="1:7">
      <c r="A34" s="26" t="s">
        <v>86</v>
      </c>
      <c r="B34" s="20">
        <v>1188</v>
      </c>
      <c r="C34" s="26">
        <v>5</v>
      </c>
      <c r="D34" s="27"/>
      <c r="E34" s="40">
        <v>0.5</v>
      </c>
      <c r="F34" s="41"/>
      <c r="G34" s="21">
        <f t="shared" si="0"/>
        <v>0.05625</v>
      </c>
    </row>
    <row r="35" spans="1:7">
      <c r="A35" s="26" t="s">
        <v>52</v>
      </c>
      <c r="B35" s="20">
        <v>4000</v>
      </c>
      <c r="C35" s="26">
        <v>5</v>
      </c>
      <c r="D35" s="27"/>
      <c r="E35" s="40">
        <v>0.5</v>
      </c>
      <c r="F35" s="41"/>
      <c r="G35" s="21">
        <f t="shared" si="0"/>
        <v>0.189393939393939</v>
      </c>
    </row>
    <row r="36" spans="1:7">
      <c r="A36" s="26" t="s">
        <v>53</v>
      </c>
      <c r="B36" s="20">
        <v>3550</v>
      </c>
      <c r="C36" s="26">
        <v>5</v>
      </c>
      <c r="D36" s="27"/>
      <c r="E36" s="40">
        <v>0.5</v>
      </c>
      <c r="F36" s="41"/>
      <c r="G36" s="21">
        <f t="shared" si="0"/>
        <v>0.168087121212121</v>
      </c>
    </row>
    <row r="37" spans="1:7">
      <c r="A37" s="26" t="s">
        <v>87</v>
      </c>
      <c r="B37" s="20">
        <v>5000</v>
      </c>
      <c r="C37" s="26">
        <v>5</v>
      </c>
      <c r="D37" s="27"/>
      <c r="E37" s="40">
        <v>0.5</v>
      </c>
      <c r="F37" s="41"/>
      <c r="G37" s="21">
        <f t="shared" si="0"/>
        <v>0.236742424242424</v>
      </c>
    </row>
    <row r="38" ht="17.25" spans="1:7">
      <c r="A38" s="26" t="s">
        <v>16</v>
      </c>
      <c r="B38" s="34"/>
      <c r="C38" s="26"/>
      <c r="D38" s="27"/>
      <c r="E38" s="39"/>
      <c r="F38" s="27"/>
      <c r="G38" s="23">
        <f>SUM(G31:G37)</f>
        <v>19.8976325757576</v>
      </c>
    </row>
    <row r="39" spans="1:7">
      <c r="A39" s="42" t="s">
        <v>54</v>
      </c>
      <c r="B39" s="43"/>
      <c r="C39" s="43"/>
      <c r="D39" s="43"/>
      <c r="E39" s="43"/>
      <c r="F39" s="43"/>
      <c r="G39" s="44"/>
    </row>
    <row r="40" ht="30" spans="1:7">
      <c r="A40" s="17" t="s">
        <v>35</v>
      </c>
      <c r="B40" s="17" t="s">
        <v>48</v>
      </c>
      <c r="C40" s="18" t="s">
        <v>55</v>
      </c>
      <c r="D40" s="17" t="s">
        <v>56</v>
      </c>
      <c r="E40" s="17" t="s">
        <v>49</v>
      </c>
      <c r="F40" s="17" t="s">
        <v>50</v>
      </c>
      <c r="G40" s="17" t="s">
        <v>13</v>
      </c>
    </row>
    <row r="41" ht="15" spans="1:7">
      <c r="A41" s="20" t="s">
        <v>88</v>
      </c>
      <c r="B41" s="45">
        <v>46244103.63</v>
      </c>
      <c r="C41" s="20">
        <v>13777</v>
      </c>
      <c r="D41" s="20">
        <v>580</v>
      </c>
      <c r="E41" s="20">
        <v>50</v>
      </c>
      <c r="F41" s="20">
        <v>0.5</v>
      </c>
      <c r="G41" s="21">
        <f>IFERROR(B41/C41/E41/12/22/8*D41*F41,0)</f>
        <v>9.21798054172138</v>
      </c>
    </row>
    <row r="42" ht="17.25" spans="1:7">
      <c r="A42" s="20" t="s">
        <v>16</v>
      </c>
      <c r="B42" s="20"/>
      <c r="C42" s="20"/>
      <c r="D42" s="20"/>
      <c r="E42" s="20"/>
      <c r="F42" s="20"/>
      <c r="G42" s="33">
        <f>SUM(G41:G41)</f>
        <v>9.21798054172138</v>
      </c>
    </row>
    <row r="43" ht="15" spans="1:7">
      <c r="A43" s="24" t="s">
        <v>58</v>
      </c>
      <c r="B43" s="24"/>
      <c r="C43" s="24"/>
      <c r="D43" s="24"/>
      <c r="E43" s="24"/>
      <c r="F43" s="24"/>
      <c r="G43" s="24"/>
    </row>
    <row r="44" spans="1:7">
      <c r="A44" s="14" t="s">
        <v>59</v>
      </c>
      <c r="B44" s="15"/>
      <c r="C44" s="15"/>
      <c r="D44" s="15"/>
      <c r="E44" s="15"/>
      <c r="F44" s="16"/>
      <c r="G44" s="21">
        <f>(G9+G14+G18+G27+G38+G42)*G45</f>
        <v>60.5044103611462</v>
      </c>
    </row>
    <row r="45" spans="1:7">
      <c r="A45" s="14" t="s">
        <v>60</v>
      </c>
      <c r="B45" s="15"/>
      <c r="C45" s="15"/>
      <c r="D45" s="15"/>
      <c r="E45" s="15"/>
      <c r="F45" s="16"/>
      <c r="G45" s="28">
        <v>0.18</v>
      </c>
    </row>
    <row r="46" spans="1:7">
      <c r="A46" s="46" t="s">
        <v>61</v>
      </c>
      <c r="B46" s="47"/>
      <c r="C46" s="47"/>
      <c r="D46" s="47"/>
      <c r="E46" s="47"/>
      <c r="F46" s="48"/>
      <c r="G46" s="28">
        <f>G47</f>
        <v>0.16</v>
      </c>
    </row>
    <row r="47" spans="1:7">
      <c r="A47" s="14" t="s">
        <v>62</v>
      </c>
      <c r="B47" s="15"/>
      <c r="C47" s="15"/>
      <c r="D47" s="15"/>
      <c r="E47" s="15"/>
      <c r="F47" s="16"/>
      <c r="G47" s="28">
        <v>0.16</v>
      </c>
    </row>
    <row r="48" ht="17.25" spans="1:7">
      <c r="A48" s="49" t="s">
        <v>16</v>
      </c>
      <c r="B48" s="50"/>
      <c r="C48" s="50"/>
      <c r="D48" s="50"/>
      <c r="E48" s="50"/>
      <c r="F48" s="51"/>
      <c r="G48" s="33">
        <f>G44+G46</f>
        <v>60.6644103611462</v>
      </c>
    </row>
    <row r="49" ht="17.25" spans="1:7">
      <c r="A49" s="14" t="s">
        <v>63</v>
      </c>
      <c r="B49" s="15"/>
      <c r="C49" s="15"/>
      <c r="D49" s="15"/>
      <c r="E49" s="15"/>
      <c r="F49" s="16"/>
      <c r="G49" s="23">
        <f>G9+G14+G18+G27+G38+G42+G48</f>
        <v>396.800023478625</v>
      </c>
    </row>
    <row r="50" ht="15" spans="1:7">
      <c r="A50" s="46" t="s">
        <v>64</v>
      </c>
      <c r="B50" s="47"/>
      <c r="C50" s="47"/>
      <c r="D50" s="47"/>
      <c r="E50" s="47"/>
      <c r="F50" s="47"/>
      <c r="G50" s="48"/>
    </row>
    <row r="62" ht="13.5"/>
  </sheetData>
  <mergeCells count="72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A15:G15"/>
    <mergeCell ref="C16:D16"/>
    <mergeCell ref="E16:F16"/>
    <mergeCell ref="C17:D17"/>
    <mergeCell ref="E17:F17"/>
    <mergeCell ref="C18:D18"/>
    <mergeCell ref="E18:F18"/>
    <mergeCell ref="A19:G19"/>
    <mergeCell ref="C20:D20"/>
    <mergeCell ref="E20:F20"/>
    <mergeCell ref="C21:D21"/>
    <mergeCell ref="E21:F21"/>
    <mergeCell ref="C22:D22"/>
    <mergeCell ref="E22:F22"/>
    <mergeCell ref="A23:G23"/>
    <mergeCell ref="C24:D24"/>
    <mergeCell ref="E24:F24"/>
    <mergeCell ref="C25:D25"/>
    <mergeCell ref="E25:F25"/>
    <mergeCell ref="C26:D26"/>
    <mergeCell ref="E26:F26"/>
    <mergeCell ref="C27:D27"/>
    <mergeCell ref="E27:F27"/>
    <mergeCell ref="A28:G28"/>
    <mergeCell ref="A29:G29"/>
    <mergeCell ref="C30:D30"/>
    <mergeCell ref="E30:F30"/>
    <mergeCell ref="C31:D31"/>
    <mergeCell ref="E31:F31"/>
    <mergeCell ref="C32:D32"/>
    <mergeCell ref="E32:F32"/>
    <mergeCell ref="C33:D33"/>
    <mergeCell ref="E33:F33"/>
    <mergeCell ref="C34:D34"/>
    <mergeCell ref="E34:F34"/>
    <mergeCell ref="C35:D35"/>
    <mergeCell ref="E35:F35"/>
    <mergeCell ref="C36:D36"/>
    <mergeCell ref="E36:F36"/>
    <mergeCell ref="C37:D37"/>
    <mergeCell ref="E37:F37"/>
    <mergeCell ref="C38:D38"/>
    <mergeCell ref="E38:F38"/>
    <mergeCell ref="A39:G39"/>
    <mergeCell ref="A43:G43"/>
    <mergeCell ref="A44:F44"/>
    <mergeCell ref="A45:F45"/>
    <mergeCell ref="A46:F46"/>
    <mergeCell ref="A47:F47"/>
    <mergeCell ref="A48:F48"/>
    <mergeCell ref="A49:F49"/>
    <mergeCell ref="A50:G50"/>
  </mergeCells>
  <pageMargins left="0.7" right="0.7" top="0.75" bottom="0.75" header="0.3" footer="0.3"/>
  <pageSetup paperSize="9" scale="85" orientation="portrait"/>
  <headerFooter/>
  <legacyDrawing r:id="rId2"/>
</worksheet>
</file>

<file path=xl/worksheets/sheet1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44"/>
  <sheetViews>
    <sheetView topLeftCell="A6" workbookViewId="0">
      <selection activeCell="K23" sqref="K23"/>
    </sheetView>
  </sheetViews>
  <sheetFormatPr defaultColWidth="8.75" defaultRowHeight="16.5"/>
  <cols>
    <col min="1" max="1" width="13.3833333333333" style="1" customWidth="1"/>
    <col min="2" max="2" width="16" style="1" customWidth="1"/>
    <col min="3" max="3" width="10.8833333333333" style="1" customWidth="1"/>
    <col min="4" max="4" width="10.3833333333333" style="1" customWidth="1"/>
    <col min="5" max="5" width="11.3833333333333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312</v>
      </c>
      <c r="C4" s="10" t="s">
        <v>6</v>
      </c>
      <c r="D4" s="11" t="s">
        <v>313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ht="15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15</v>
      </c>
      <c r="B7" s="20">
        <v>1</v>
      </c>
      <c r="C7" s="18">
        <v>1</v>
      </c>
      <c r="D7" s="19"/>
      <c r="E7" s="18">
        <v>206.68</v>
      </c>
      <c r="F7" s="19"/>
      <c r="G7" s="21">
        <f>B7*C7*E7</f>
        <v>206.68</v>
      </c>
    </row>
    <row r="8" ht="16.15" customHeight="1" spans="1:12">
      <c r="A8" s="22"/>
      <c r="B8" s="20"/>
      <c r="C8" s="18"/>
      <c r="D8" s="19"/>
      <c r="E8" s="18"/>
      <c r="F8" s="19"/>
      <c r="G8" s="20"/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206.68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ht="17.25" spans="1:12">
      <c r="A13" s="20"/>
      <c r="B13" s="22"/>
      <c r="C13" s="26"/>
      <c r="D13" s="27"/>
      <c r="E13" s="26"/>
      <c r="F13" s="27"/>
      <c r="G13" s="28">
        <f>C13*E13</f>
        <v>0</v>
      </c>
    </row>
    <row r="14" ht="17.25" spans="1:12">
      <c r="A14" s="20" t="s">
        <v>16</v>
      </c>
      <c r="B14" s="22"/>
      <c r="C14" s="26"/>
      <c r="D14" s="27"/>
      <c r="E14" s="26"/>
      <c r="F14" s="27"/>
      <c r="G14" s="23">
        <f>SUM(G13:G13)</f>
        <v>0</v>
      </c>
    </row>
    <row r="15" spans="1:12">
      <c r="A15" s="14" t="s">
        <v>23</v>
      </c>
      <c r="B15" s="15"/>
      <c r="C15" s="15"/>
      <c r="D15" s="15"/>
      <c r="E15" s="15"/>
      <c r="F15" s="15"/>
      <c r="G15" s="16"/>
    </row>
    <row r="16" spans="1:12">
      <c r="A16" s="20" t="s">
        <v>19</v>
      </c>
      <c r="B16" s="20" t="s">
        <v>20</v>
      </c>
      <c r="C16" s="26" t="s">
        <v>21</v>
      </c>
      <c r="D16" s="27"/>
      <c r="E16" s="26" t="s">
        <v>22</v>
      </c>
      <c r="F16" s="27"/>
      <c r="G16" s="20" t="s">
        <v>13</v>
      </c>
    </row>
    <row r="17" ht="17.25" spans="1:7">
      <c r="A17" s="29"/>
      <c r="B17" s="30"/>
      <c r="C17" s="26"/>
      <c r="D17" s="27"/>
      <c r="E17" s="31"/>
      <c r="F17" s="32"/>
      <c r="G17" s="28">
        <f>C17*E17</f>
        <v>0</v>
      </c>
    </row>
    <row r="18" ht="17.25" spans="1:7">
      <c r="A18" s="29" t="s">
        <v>16</v>
      </c>
      <c r="B18" s="30"/>
      <c r="C18" s="31"/>
      <c r="D18" s="32"/>
      <c r="E18" s="31"/>
      <c r="F18" s="32"/>
      <c r="G18" s="33">
        <f>SUM(G17:G17)</f>
        <v>0</v>
      </c>
    </row>
    <row r="19" ht="15" spans="1:7">
      <c r="A19" s="24" t="s">
        <v>34</v>
      </c>
      <c r="B19" s="24"/>
      <c r="C19" s="24"/>
      <c r="D19" s="24"/>
      <c r="E19" s="24"/>
      <c r="F19" s="24"/>
      <c r="G19" s="24"/>
    </row>
    <row r="20" spans="1:7">
      <c r="A20" s="20" t="s">
        <v>35</v>
      </c>
      <c r="B20" s="20" t="s">
        <v>36</v>
      </c>
      <c r="C20" s="26" t="s">
        <v>21</v>
      </c>
      <c r="D20" s="27"/>
      <c r="E20" s="26" t="s">
        <v>37</v>
      </c>
      <c r="F20" s="27"/>
      <c r="G20" s="20" t="s">
        <v>38</v>
      </c>
    </row>
    <row r="21" ht="17.25" spans="1:7">
      <c r="A21" s="20"/>
      <c r="B21" s="22"/>
      <c r="C21" s="26"/>
      <c r="D21" s="27"/>
      <c r="E21" s="26"/>
      <c r="F21" s="27"/>
      <c r="G21" s="23">
        <f t="shared" ref="G21:G26" si="0">C21*E21</f>
        <v>0</v>
      </c>
    </row>
    <row r="22" ht="17.25" spans="1:7">
      <c r="A22" s="20" t="s">
        <v>16</v>
      </c>
      <c r="B22" s="22"/>
      <c r="C22" s="26"/>
      <c r="D22" s="27"/>
      <c r="E22" s="26"/>
      <c r="F22" s="27"/>
      <c r="G22" s="23">
        <f>SUM(G21:G21)</f>
        <v>0</v>
      </c>
    </row>
    <row r="23" spans="1:7">
      <c r="A23" s="14" t="s">
        <v>39</v>
      </c>
      <c r="B23" s="15"/>
      <c r="C23" s="15"/>
      <c r="D23" s="15"/>
      <c r="E23" s="15"/>
      <c r="F23" s="15"/>
      <c r="G23" s="16"/>
    </row>
    <row r="24" spans="1:7">
      <c r="A24" s="20" t="s">
        <v>35</v>
      </c>
      <c r="B24" s="20" t="s">
        <v>36</v>
      </c>
      <c r="C24" s="26" t="s">
        <v>40</v>
      </c>
      <c r="D24" s="27"/>
      <c r="E24" s="26" t="s">
        <v>22</v>
      </c>
      <c r="F24" s="27"/>
      <c r="G24" s="20" t="s">
        <v>13</v>
      </c>
    </row>
    <row r="25" spans="1:7">
      <c r="A25" s="20" t="s">
        <v>41</v>
      </c>
      <c r="B25" s="20" t="s">
        <v>42</v>
      </c>
      <c r="C25" s="26"/>
      <c r="D25" s="27"/>
      <c r="E25" s="26"/>
      <c r="F25" s="27"/>
      <c r="G25" s="21">
        <f t="shared" si="0"/>
        <v>0</v>
      </c>
    </row>
    <row r="26" spans="1:7">
      <c r="A26" s="20" t="s">
        <v>43</v>
      </c>
      <c r="B26" s="20" t="s">
        <v>44</v>
      </c>
      <c r="C26" s="26">
        <v>1</v>
      </c>
      <c r="D26" s="27"/>
      <c r="E26" s="26">
        <v>0.75</v>
      </c>
      <c r="F26" s="27"/>
      <c r="G26" s="21">
        <f t="shared" si="0"/>
        <v>0.75</v>
      </c>
    </row>
    <row r="27" ht="17.25" spans="1:7">
      <c r="A27" s="20" t="s">
        <v>16</v>
      </c>
      <c r="B27" s="34"/>
      <c r="C27" s="26"/>
      <c r="D27" s="27"/>
      <c r="E27" s="26"/>
      <c r="F27" s="27"/>
      <c r="G27" s="23">
        <f>SUM(G25:G26)</f>
        <v>0.75</v>
      </c>
    </row>
    <row r="28" spans="1:7">
      <c r="A28" s="14" t="s">
        <v>45</v>
      </c>
      <c r="B28" s="15"/>
      <c r="C28" s="15"/>
      <c r="D28" s="15"/>
      <c r="E28" s="15"/>
      <c r="F28" s="15"/>
      <c r="G28" s="16"/>
    </row>
    <row r="29" spans="1:7">
      <c r="A29" s="35" t="s">
        <v>46</v>
      </c>
      <c r="B29" s="36"/>
      <c r="C29" s="36"/>
      <c r="D29" s="36"/>
      <c r="E29" s="15"/>
      <c r="F29" s="15"/>
      <c r="G29" s="16"/>
    </row>
    <row r="30" spans="1:7">
      <c r="A30" s="37" t="s">
        <v>47</v>
      </c>
      <c r="B30" s="37" t="s">
        <v>48</v>
      </c>
      <c r="C30" s="37" t="s">
        <v>49</v>
      </c>
      <c r="D30" s="38"/>
      <c r="E30" s="39" t="s">
        <v>50</v>
      </c>
      <c r="F30" s="27"/>
      <c r="G30" s="20" t="s">
        <v>13</v>
      </c>
    </row>
    <row r="31" ht="15" spans="1:7">
      <c r="A31" s="26"/>
      <c r="B31" s="20"/>
      <c r="C31" s="26"/>
      <c r="D31" s="27"/>
      <c r="E31" s="40"/>
      <c r="F31" s="41"/>
      <c r="G31" s="21">
        <f>IFERROR(B31/C31/12/22/8*E31,0)</f>
        <v>0</v>
      </c>
    </row>
    <row r="32" ht="17.25" spans="1:7">
      <c r="A32" s="26" t="s">
        <v>16</v>
      </c>
      <c r="B32" s="34"/>
      <c r="C32" s="26"/>
      <c r="D32" s="27"/>
      <c r="E32" s="39"/>
      <c r="F32" s="27"/>
      <c r="G32" s="23">
        <f>SUM(G31:G31)</f>
        <v>0</v>
      </c>
    </row>
    <row r="33" ht="15" spans="1:7">
      <c r="A33" s="42" t="s">
        <v>54</v>
      </c>
      <c r="B33" s="43"/>
      <c r="C33" s="43"/>
      <c r="D33" s="43"/>
      <c r="E33" s="43"/>
      <c r="F33" s="43"/>
      <c r="G33" s="44"/>
    </row>
    <row r="34" ht="30" spans="1:7">
      <c r="A34" s="17" t="s">
        <v>35</v>
      </c>
      <c r="B34" s="17" t="s">
        <v>48</v>
      </c>
      <c r="C34" s="18" t="s">
        <v>55</v>
      </c>
      <c r="D34" s="17" t="s">
        <v>56</v>
      </c>
      <c r="E34" s="17" t="s">
        <v>49</v>
      </c>
      <c r="F34" s="17" t="s">
        <v>50</v>
      </c>
      <c r="G34" s="17" t="s">
        <v>13</v>
      </c>
    </row>
    <row r="35" ht="15" spans="1:7">
      <c r="A35" s="20" t="s">
        <v>57</v>
      </c>
      <c r="B35" s="45">
        <v>222587884.15</v>
      </c>
      <c r="C35" s="20">
        <v>35669.45</v>
      </c>
      <c r="D35" s="20">
        <v>282</v>
      </c>
      <c r="E35" s="20">
        <v>50</v>
      </c>
      <c r="F35" s="20">
        <v>1</v>
      </c>
      <c r="G35" s="21">
        <f>IFERROR(B35/C35/E35/12/22/8*D35*F35,0)</f>
        <v>16.6644236732408</v>
      </c>
    </row>
    <row r="36" ht="17.25" spans="1:7">
      <c r="A36" s="20" t="s">
        <v>16</v>
      </c>
      <c r="B36" s="20"/>
      <c r="C36" s="20"/>
      <c r="D36" s="20"/>
      <c r="E36" s="20"/>
      <c r="F36" s="20"/>
      <c r="G36" s="33">
        <f>SUM(G35:G35)</f>
        <v>16.6644236732408</v>
      </c>
    </row>
    <row r="37" ht="15" spans="1:7">
      <c r="A37" s="24" t="s">
        <v>58</v>
      </c>
      <c r="B37" s="24"/>
      <c r="C37" s="24"/>
      <c r="D37" s="24"/>
      <c r="E37" s="24"/>
      <c r="F37" s="24"/>
      <c r="G37" s="24"/>
    </row>
    <row r="38" spans="1:7">
      <c r="A38" s="14" t="s">
        <v>59</v>
      </c>
      <c r="B38" s="15"/>
      <c r="C38" s="15"/>
      <c r="D38" s="15"/>
      <c r="E38" s="15"/>
      <c r="F38" s="16"/>
      <c r="G38" s="21">
        <f>(G9+G14+G18+G27+G32+G36)*G39</f>
        <v>40.3369962611833</v>
      </c>
    </row>
    <row r="39" spans="1:7">
      <c r="A39" s="14" t="s">
        <v>60</v>
      </c>
      <c r="B39" s="15"/>
      <c r="C39" s="15"/>
      <c r="D39" s="15"/>
      <c r="E39" s="15"/>
      <c r="F39" s="16"/>
      <c r="G39" s="28">
        <v>0.18</v>
      </c>
    </row>
    <row r="40" spans="1:7">
      <c r="A40" s="46" t="s">
        <v>61</v>
      </c>
      <c r="B40" s="47"/>
      <c r="C40" s="47"/>
      <c r="D40" s="47"/>
      <c r="E40" s="47"/>
      <c r="F40" s="48"/>
      <c r="G40" s="28">
        <f>G41</f>
        <v>0.16</v>
      </c>
    </row>
    <row r="41" spans="1:7">
      <c r="A41" s="14" t="s">
        <v>62</v>
      </c>
      <c r="B41" s="15"/>
      <c r="C41" s="15"/>
      <c r="D41" s="15"/>
      <c r="E41" s="15"/>
      <c r="F41" s="16"/>
      <c r="G41" s="28">
        <v>0.16</v>
      </c>
    </row>
    <row r="42" ht="17.25" spans="1:7">
      <c r="A42" s="49" t="s">
        <v>16</v>
      </c>
      <c r="B42" s="50"/>
      <c r="C42" s="50"/>
      <c r="D42" s="50"/>
      <c r="E42" s="50"/>
      <c r="F42" s="51"/>
      <c r="G42" s="33">
        <f>G38+G40</f>
        <v>40.4969962611833</v>
      </c>
    </row>
    <row r="43" ht="17.25" spans="1:7">
      <c r="A43" s="14" t="s">
        <v>63</v>
      </c>
      <c r="B43" s="15"/>
      <c r="C43" s="15"/>
      <c r="D43" s="15"/>
      <c r="E43" s="15"/>
      <c r="F43" s="16"/>
      <c r="G43" s="23">
        <f>G9+G14+G18+G27+G32+G36+G42</f>
        <v>264.591419934424</v>
      </c>
    </row>
    <row r="44" ht="15" spans="1:7">
      <c r="A44" s="46" t="s">
        <v>64</v>
      </c>
      <c r="B44" s="47"/>
      <c r="C44" s="47"/>
      <c r="D44" s="47"/>
      <c r="E44" s="47"/>
      <c r="F44" s="47"/>
      <c r="G44" s="48"/>
    </row>
  </sheetData>
  <mergeCells count="60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A15:G15"/>
    <mergeCell ref="C16:D16"/>
    <mergeCell ref="E16:F16"/>
    <mergeCell ref="C17:D17"/>
    <mergeCell ref="E17:F17"/>
    <mergeCell ref="C18:D18"/>
    <mergeCell ref="E18:F18"/>
    <mergeCell ref="A19:G19"/>
    <mergeCell ref="C20:D20"/>
    <mergeCell ref="E20:F20"/>
    <mergeCell ref="C21:D21"/>
    <mergeCell ref="E21:F21"/>
    <mergeCell ref="C22:D22"/>
    <mergeCell ref="E22:F22"/>
    <mergeCell ref="A23:G23"/>
    <mergeCell ref="C24:D24"/>
    <mergeCell ref="E24:F24"/>
    <mergeCell ref="C25:D25"/>
    <mergeCell ref="E25:F25"/>
    <mergeCell ref="C26:D26"/>
    <mergeCell ref="E26:F26"/>
    <mergeCell ref="C27:D27"/>
    <mergeCell ref="E27:F27"/>
    <mergeCell ref="A28:G28"/>
    <mergeCell ref="A29:G29"/>
    <mergeCell ref="C30:D30"/>
    <mergeCell ref="E30:F30"/>
    <mergeCell ref="C31:D31"/>
    <mergeCell ref="E31:F31"/>
    <mergeCell ref="C32:D32"/>
    <mergeCell ref="E32:F32"/>
    <mergeCell ref="A33:G33"/>
    <mergeCell ref="A37:G37"/>
    <mergeCell ref="A38:F38"/>
    <mergeCell ref="A39:F39"/>
    <mergeCell ref="A40:F40"/>
    <mergeCell ref="A41:F41"/>
    <mergeCell ref="A42:F42"/>
    <mergeCell ref="A43:F43"/>
    <mergeCell ref="A44:G44"/>
  </mergeCells>
  <pageMargins left="0.7" right="0.7" top="0.75" bottom="0.75" header="0.3" footer="0.3"/>
  <pageSetup paperSize="9" scale="96" orientation="portrait"/>
  <headerFooter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57"/>
  <sheetViews>
    <sheetView topLeftCell="A25" workbookViewId="0">
      <selection activeCell="A21" sqref="$A21:$XFD21"/>
    </sheetView>
  </sheetViews>
  <sheetFormatPr defaultColWidth="8.75" defaultRowHeight="16.5"/>
  <cols>
    <col min="1" max="1" width="13.3666666666667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127" t="s">
        <v>95</v>
      </c>
      <c r="C4" s="10" t="s">
        <v>6</v>
      </c>
      <c r="D4" s="11" t="s">
        <v>96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1</v>
      </c>
      <c r="C7" s="18">
        <v>0.5</v>
      </c>
      <c r="D7" s="19"/>
      <c r="E7" s="18">
        <v>96.35</v>
      </c>
      <c r="F7" s="19"/>
      <c r="G7" s="21">
        <f>B7*C7*E7</f>
        <v>48.175</v>
      </c>
    </row>
    <row r="8" ht="16.15" customHeight="1" spans="1:12">
      <c r="A8" s="20" t="s">
        <v>15</v>
      </c>
      <c r="B8" s="20">
        <v>1</v>
      </c>
      <c r="C8" s="18">
        <v>0.5</v>
      </c>
      <c r="D8" s="19"/>
      <c r="E8" s="18">
        <v>206.68</v>
      </c>
      <c r="F8" s="19"/>
      <c r="G8" s="21">
        <f>B8*C8*E8</f>
        <v>103.34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151.515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ht="17.25" spans="1:12">
      <c r="A13" s="20"/>
      <c r="B13" s="22"/>
      <c r="C13" s="26"/>
      <c r="D13" s="27"/>
      <c r="E13" s="26"/>
      <c r="F13" s="27"/>
      <c r="G13" s="21">
        <f>C13*E13</f>
        <v>0</v>
      </c>
    </row>
    <row r="14" ht="17.25" spans="1:12">
      <c r="A14" s="20" t="s">
        <v>16</v>
      </c>
      <c r="B14" s="22"/>
      <c r="C14" s="26"/>
      <c r="D14" s="27"/>
      <c r="E14" s="26"/>
      <c r="F14" s="27"/>
      <c r="G14" s="23">
        <f>SUM(G13:G13)</f>
        <v>0</v>
      </c>
    </row>
    <row r="15" spans="1:12">
      <c r="A15" s="14" t="s">
        <v>23</v>
      </c>
      <c r="B15" s="15"/>
      <c r="C15" s="15"/>
      <c r="D15" s="15"/>
      <c r="E15" s="15"/>
      <c r="F15" s="15"/>
      <c r="G15" s="16"/>
    </row>
    <row r="16" spans="1:12">
      <c r="A16" s="20" t="s">
        <v>19</v>
      </c>
      <c r="B16" s="20" t="s">
        <v>20</v>
      </c>
      <c r="C16" s="26" t="s">
        <v>21</v>
      </c>
      <c r="D16" s="27"/>
      <c r="E16" s="26" t="s">
        <v>22</v>
      </c>
      <c r="F16" s="27"/>
      <c r="G16" s="20" t="s">
        <v>13</v>
      </c>
    </row>
    <row r="17" ht="15" spans="1:7">
      <c r="A17" s="29"/>
      <c r="B17" s="29"/>
      <c r="C17" s="26"/>
      <c r="D17" s="27"/>
      <c r="E17" s="31"/>
      <c r="F17" s="32"/>
      <c r="G17" s="28">
        <f>C17*E17</f>
        <v>0</v>
      </c>
    </row>
    <row r="18" ht="17.25" spans="1:7">
      <c r="A18" s="29" t="s">
        <v>16</v>
      </c>
      <c r="B18" s="30"/>
      <c r="C18" s="31"/>
      <c r="D18" s="32"/>
      <c r="E18" s="31"/>
      <c r="F18" s="32"/>
      <c r="G18" s="33">
        <f>SUM(G17:G17)</f>
        <v>0</v>
      </c>
    </row>
    <row r="19" ht="15" spans="1:7">
      <c r="A19" s="24" t="s">
        <v>34</v>
      </c>
      <c r="B19" s="24"/>
      <c r="C19" s="24"/>
      <c r="D19" s="24"/>
      <c r="E19" s="24"/>
      <c r="F19" s="24"/>
      <c r="G19" s="24"/>
    </row>
    <row r="20" ht="15" spans="1:7">
      <c r="A20" s="20" t="s">
        <v>35</v>
      </c>
      <c r="B20" s="20" t="s">
        <v>36</v>
      </c>
      <c r="C20" s="26" t="s">
        <v>21</v>
      </c>
      <c r="D20" s="27"/>
      <c r="E20" s="26" t="s">
        <v>37</v>
      </c>
      <c r="F20" s="27"/>
      <c r="G20" s="20" t="s">
        <v>38</v>
      </c>
    </row>
    <row r="21" ht="17.25" spans="1:7">
      <c r="A21" s="20"/>
      <c r="B21" s="22"/>
      <c r="C21" s="26"/>
      <c r="D21" s="27"/>
      <c r="E21" s="26"/>
      <c r="F21" s="27"/>
      <c r="G21" s="21"/>
    </row>
    <row r="22" ht="17.25" spans="1:7">
      <c r="A22" s="20" t="s">
        <v>16</v>
      </c>
      <c r="B22" s="22"/>
      <c r="C22" s="26"/>
      <c r="D22" s="27"/>
      <c r="E22" s="26"/>
      <c r="F22" s="27"/>
      <c r="G22" s="21">
        <f>SUM(G21:G21)</f>
        <v>0</v>
      </c>
    </row>
    <row r="23" spans="1:7">
      <c r="A23" s="14" t="s">
        <v>39</v>
      </c>
      <c r="B23" s="15"/>
      <c r="C23" s="15"/>
      <c r="D23" s="15"/>
      <c r="E23" s="15"/>
      <c r="F23" s="15"/>
      <c r="G23" s="16"/>
    </row>
    <row r="24" spans="1:7">
      <c r="A24" s="20" t="s">
        <v>35</v>
      </c>
      <c r="B24" s="20" t="s">
        <v>36</v>
      </c>
      <c r="C24" s="26" t="s">
        <v>40</v>
      </c>
      <c r="D24" s="27"/>
      <c r="E24" s="26" t="s">
        <v>22</v>
      </c>
      <c r="F24" s="27"/>
      <c r="G24" s="20" t="s">
        <v>13</v>
      </c>
    </row>
    <row r="25" spans="1:7">
      <c r="A25" s="20" t="s">
        <v>41</v>
      </c>
      <c r="B25" s="20" t="s">
        <v>42</v>
      </c>
      <c r="C25" s="26"/>
      <c r="D25" s="27"/>
      <c r="E25" s="26"/>
      <c r="F25" s="27"/>
      <c r="G25" s="21">
        <f>C25*E25</f>
        <v>0</v>
      </c>
    </row>
    <row r="26" spans="1:7">
      <c r="A26" s="20" t="s">
        <v>43</v>
      </c>
      <c r="B26" s="20" t="s">
        <v>44</v>
      </c>
      <c r="C26" s="26"/>
      <c r="D26" s="27"/>
      <c r="E26" s="26"/>
      <c r="F26" s="27"/>
      <c r="G26" s="21">
        <f>C26*E26</f>
        <v>0</v>
      </c>
    </row>
    <row r="27" ht="17.25" spans="1:7">
      <c r="A27" s="20" t="s">
        <v>16</v>
      </c>
      <c r="B27" s="34"/>
      <c r="C27" s="26"/>
      <c r="D27" s="27"/>
      <c r="E27" s="26"/>
      <c r="F27" s="27"/>
      <c r="G27" s="23">
        <f>SUM(G25:G26)</f>
        <v>0</v>
      </c>
    </row>
    <row r="28" spans="1:7">
      <c r="A28" s="14" t="s">
        <v>45</v>
      </c>
      <c r="B28" s="15"/>
      <c r="C28" s="15"/>
      <c r="D28" s="15"/>
      <c r="E28" s="15"/>
      <c r="F28" s="15"/>
      <c r="G28" s="16"/>
    </row>
    <row r="29" spans="1:7">
      <c r="A29" s="35" t="s">
        <v>46</v>
      </c>
      <c r="B29" s="36"/>
      <c r="C29" s="36"/>
      <c r="D29" s="36"/>
      <c r="E29" s="15"/>
      <c r="F29" s="15"/>
      <c r="G29" s="16"/>
    </row>
    <row r="30" spans="1:7">
      <c r="A30" s="37" t="s">
        <v>47</v>
      </c>
      <c r="B30" s="37" t="s">
        <v>48</v>
      </c>
      <c r="C30" s="37" t="s">
        <v>49</v>
      </c>
      <c r="D30" s="38"/>
      <c r="E30" s="39" t="s">
        <v>50</v>
      </c>
      <c r="F30" s="27"/>
      <c r="G30" s="20" t="s">
        <v>13</v>
      </c>
    </row>
    <row r="31" spans="1:7">
      <c r="A31" s="20" t="s">
        <v>51</v>
      </c>
      <c r="B31" s="20">
        <v>180000</v>
      </c>
      <c r="C31" s="52">
        <v>5</v>
      </c>
      <c r="D31" s="38"/>
      <c r="E31" s="18">
        <v>0.5</v>
      </c>
      <c r="F31" s="19"/>
      <c r="G31" s="21">
        <f t="shared" ref="G31:G35" si="0">IFERROR(B31/C31/12/22/8*E31,0)</f>
        <v>8.52272727272727</v>
      </c>
    </row>
    <row r="32" spans="1:7">
      <c r="A32" s="20" t="s">
        <v>77</v>
      </c>
      <c r="B32" s="20">
        <v>138000</v>
      </c>
      <c r="C32" s="26">
        <v>5</v>
      </c>
      <c r="D32" s="27"/>
      <c r="E32" s="18">
        <v>0.5</v>
      </c>
      <c r="F32" s="19"/>
      <c r="G32" s="21">
        <f t="shared" si="0"/>
        <v>6.53409090909091</v>
      </c>
    </row>
    <row r="33" spans="1:7">
      <c r="A33" s="26" t="s">
        <v>52</v>
      </c>
      <c r="B33" s="20">
        <v>4000</v>
      </c>
      <c r="C33" s="26">
        <v>5</v>
      </c>
      <c r="D33" s="27"/>
      <c r="E33" s="18">
        <v>0.5</v>
      </c>
      <c r="F33" s="19"/>
      <c r="G33" s="21">
        <f t="shared" si="0"/>
        <v>0.189393939393939</v>
      </c>
    </row>
    <row r="34" spans="1:7">
      <c r="A34" s="26" t="s">
        <v>53</v>
      </c>
      <c r="B34" s="20">
        <v>3550</v>
      </c>
      <c r="C34" s="26">
        <v>5</v>
      </c>
      <c r="D34" s="27"/>
      <c r="E34" s="18">
        <v>0.5</v>
      </c>
      <c r="F34" s="19"/>
      <c r="G34" s="21">
        <f t="shared" si="0"/>
        <v>0.168087121212121</v>
      </c>
    </row>
    <row r="35" spans="1:7">
      <c r="A35" s="26" t="s">
        <v>87</v>
      </c>
      <c r="B35" s="20">
        <v>5000</v>
      </c>
      <c r="C35" s="26">
        <v>5</v>
      </c>
      <c r="D35" s="27"/>
      <c r="E35" s="18">
        <v>0.5</v>
      </c>
      <c r="F35" s="19"/>
      <c r="G35" s="21">
        <f t="shared" si="0"/>
        <v>0.236742424242424</v>
      </c>
    </row>
    <row r="36" ht="17.25" spans="1:7">
      <c r="A36" s="26" t="s">
        <v>16</v>
      </c>
      <c r="B36" s="34"/>
      <c r="C36" s="26"/>
      <c r="D36" s="27"/>
      <c r="E36" s="39"/>
      <c r="F36" s="27"/>
      <c r="G36" s="23">
        <f>SUM(G31:G35)</f>
        <v>15.6510416666667</v>
      </c>
    </row>
    <row r="37" spans="1:7">
      <c r="A37" s="42" t="s">
        <v>54</v>
      </c>
      <c r="B37" s="43"/>
      <c r="C37" s="43"/>
      <c r="D37" s="43"/>
      <c r="E37" s="43"/>
      <c r="F37" s="43"/>
      <c r="G37" s="44"/>
    </row>
    <row r="38" ht="30" spans="1:7">
      <c r="A38" s="17" t="s">
        <v>35</v>
      </c>
      <c r="B38" s="17" t="s">
        <v>48</v>
      </c>
      <c r="C38" s="18" t="s">
        <v>55</v>
      </c>
      <c r="D38" s="17" t="s">
        <v>56</v>
      </c>
      <c r="E38" s="17" t="s">
        <v>49</v>
      </c>
      <c r="F38" s="17" t="s">
        <v>50</v>
      </c>
      <c r="G38" s="17" t="s">
        <v>13</v>
      </c>
    </row>
    <row r="39" spans="1:7">
      <c r="A39" s="20" t="s">
        <v>88</v>
      </c>
      <c r="B39" s="45">
        <v>46244103.63</v>
      </c>
      <c r="C39" s="20">
        <v>13777</v>
      </c>
      <c r="D39" s="20">
        <v>580</v>
      </c>
      <c r="E39" s="20">
        <v>50</v>
      </c>
      <c r="F39" s="20">
        <v>0.5</v>
      </c>
      <c r="G39" s="21">
        <f>IFERROR(B39/C39/E39/12/22/8*D39*F39,0)</f>
        <v>9.21798054172138</v>
      </c>
    </row>
    <row r="40" spans="1:7">
      <c r="A40" s="20"/>
      <c r="B40" s="20"/>
      <c r="C40" s="20"/>
      <c r="D40" s="20"/>
      <c r="E40" s="20"/>
      <c r="F40" s="20"/>
      <c r="G40" s="21">
        <f>IFERROR(B40/C40/E40/12/22/8*D40*F40,0)</f>
        <v>0</v>
      </c>
    </row>
    <row r="41" ht="17.25" spans="1:7">
      <c r="A41" s="20" t="s">
        <v>16</v>
      </c>
      <c r="B41" s="20"/>
      <c r="C41" s="20"/>
      <c r="D41" s="20"/>
      <c r="E41" s="20"/>
      <c r="F41" s="20"/>
      <c r="G41" s="33">
        <f>SUM(G39:G40)</f>
        <v>9.21798054172138</v>
      </c>
    </row>
    <row r="42" spans="1:7">
      <c r="A42" s="24" t="s">
        <v>58</v>
      </c>
      <c r="B42" s="24"/>
      <c r="C42" s="24"/>
      <c r="D42" s="24"/>
      <c r="E42" s="24"/>
      <c r="F42" s="24"/>
      <c r="G42" s="24"/>
    </row>
    <row r="43" spans="1:7">
      <c r="A43" s="14" t="s">
        <v>59</v>
      </c>
      <c r="B43" s="15"/>
      <c r="C43" s="15"/>
      <c r="D43" s="15"/>
      <c r="E43" s="15"/>
      <c r="F43" s="16"/>
      <c r="G43" s="21">
        <f>(G9+G14+G18+G27+G36+G41)*G44</f>
        <v>31.7491239975098</v>
      </c>
    </row>
    <row r="44" spans="1:7">
      <c r="A44" s="14" t="s">
        <v>60</v>
      </c>
      <c r="B44" s="15"/>
      <c r="C44" s="15"/>
      <c r="D44" s="15"/>
      <c r="E44" s="15"/>
      <c r="F44" s="16"/>
      <c r="G44" s="28">
        <v>0.18</v>
      </c>
    </row>
    <row r="45" spans="1:7">
      <c r="A45" s="46" t="s">
        <v>61</v>
      </c>
      <c r="B45" s="47"/>
      <c r="C45" s="47"/>
      <c r="D45" s="47"/>
      <c r="E45" s="47"/>
      <c r="F45" s="48"/>
      <c r="G45" s="28">
        <f>G46</f>
        <v>0.16</v>
      </c>
    </row>
    <row r="46" spans="1:7">
      <c r="A46" s="14" t="s">
        <v>62</v>
      </c>
      <c r="B46" s="15"/>
      <c r="C46" s="15"/>
      <c r="D46" s="15"/>
      <c r="E46" s="15"/>
      <c r="F46" s="16"/>
      <c r="G46" s="28">
        <v>0.16</v>
      </c>
    </row>
    <row r="47" ht="17.25" spans="1:7">
      <c r="A47" s="49" t="s">
        <v>16</v>
      </c>
      <c r="B47" s="50"/>
      <c r="C47" s="50"/>
      <c r="D47" s="50"/>
      <c r="E47" s="50"/>
      <c r="F47" s="51"/>
      <c r="G47" s="33">
        <f>G43+G45</f>
        <v>31.9091239975098</v>
      </c>
    </row>
    <row r="48" ht="17.25" spans="1:7">
      <c r="A48" s="14" t="s">
        <v>63</v>
      </c>
      <c r="B48" s="15"/>
      <c r="C48" s="15"/>
      <c r="D48" s="15"/>
      <c r="E48" s="15"/>
      <c r="F48" s="16"/>
      <c r="G48" s="23">
        <f>G9+G14+G18+G22+G27+G36+G41+G47</f>
        <v>208.293146205898</v>
      </c>
    </row>
    <row r="49" spans="1:7">
      <c r="A49" s="46" t="s">
        <v>89</v>
      </c>
      <c r="B49" s="47"/>
      <c r="C49" s="47"/>
      <c r="D49" s="47"/>
      <c r="E49" s="47"/>
      <c r="F49" s="47"/>
      <c r="G49" s="48"/>
    </row>
    <row r="51" s="7" customFormat="1" ht="14.25"/>
    <row r="54" s="7" customFormat="1" ht="14.25" spans="1:7">
      <c r="A54" s="108"/>
      <c r="B54" s="108"/>
    </row>
    <row r="55" s="7" customFormat="1" ht="14.25" spans="1:7">
      <c r="A55" s="108"/>
      <c r="B55" s="108"/>
    </row>
    <row r="56" s="7" customFormat="1" ht="14.25" spans="1:7">
      <c r="A56" s="53"/>
      <c r="B56" s="53"/>
      <c r="C56" s="53"/>
      <c r="D56" s="53"/>
      <c r="E56" s="53"/>
      <c r="F56" s="53"/>
      <c r="G56" s="53"/>
    </row>
    <row r="57" s="53" customFormat="1" ht="11.25"/>
  </sheetData>
  <mergeCells count="68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A15:G15"/>
    <mergeCell ref="C16:D16"/>
    <mergeCell ref="E16:F16"/>
    <mergeCell ref="C17:D17"/>
    <mergeCell ref="E17:F17"/>
    <mergeCell ref="C18:D18"/>
    <mergeCell ref="E18:F18"/>
    <mergeCell ref="A19:G19"/>
    <mergeCell ref="C20:D20"/>
    <mergeCell ref="E20:F20"/>
    <mergeCell ref="C21:D21"/>
    <mergeCell ref="E21:F21"/>
    <mergeCell ref="C22:D22"/>
    <mergeCell ref="E22:F22"/>
    <mergeCell ref="A23:G23"/>
    <mergeCell ref="C24:D24"/>
    <mergeCell ref="E24:F24"/>
    <mergeCell ref="C25:D25"/>
    <mergeCell ref="E25:F25"/>
    <mergeCell ref="C26:D26"/>
    <mergeCell ref="E26:F26"/>
    <mergeCell ref="C27:D27"/>
    <mergeCell ref="E27:F27"/>
    <mergeCell ref="A28:G28"/>
    <mergeCell ref="A29:G29"/>
    <mergeCell ref="C30:D30"/>
    <mergeCell ref="E30:F30"/>
    <mergeCell ref="C31:D31"/>
    <mergeCell ref="E31:F31"/>
    <mergeCell ref="C32:D32"/>
    <mergeCell ref="E32:F32"/>
    <mergeCell ref="C33:D33"/>
    <mergeCell ref="E33:F33"/>
    <mergeCell ref="C34:D34"/>
    <mergeCell ref="E34:F34"/>
    <mergeCell ref="C35:D35"/>
    <mergeCell ref="E35:F35"/>
    <mergeCell ref="C36:D36"/>
    <mergeCell ref="E36:F36"/>
    <mergeCell ref="A37:G37"/>
    <mergeCell ref="A42:G42"/>
    <mergeCell ref="A43:F43"/>
    <mergeCell ref="A44:F44"/>
    <mergeCell ref="A45:F45"/>
    <mergeCell ref="A46:F46"/>
    <mergeCell ref="A47:F47"/>
    <mergeCell ref="A48:F48"/>
    <mergeCell ref="A49:G49"/>
  </mergeCells>
  <pageMargins left="0.7" right="0.7" top="0.314583333333333" bottom="0.275" header="0.3" footer="0.3"/>
  <pageSetup paperSize="9" scale="94" orientation="portrait"/>
  <headerFooter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71"/>
  <sheetViews>
    <sheetView topLeftCell="A34" workbookViewId="0">
      <selection activeCell="A58" sqref="A58:F58"/>
    </sheetView>
  </sheetViews>
  <sheetFormatPr defaultColWidth="8.75" defaultRowHeight="16.5"/>
  <cols>
    <col min="1" max="1" width="18.75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32.25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28.5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97</v>
      </c>
      <c r="C4" s="10" t="s">
        <v>6</v>
      </c>
      <c r="D4" s="11" t="s">
        <v>98</v>
      </c>
      <c r="E4" s="11"/>
      <c r="F4" s="11"/>
      <c r="G4" s="12"/>
      <c r="H4" s="13"/>
      <c r="I4" s="13"/>
      <c r="J4" s="13"/>
      <c r="K4" s="13"/>
    </row>
    <row r="5" spans="1:12">
      <c r="A5" s="14" t="s">
        <v>8</v>
      </c>
      <c r="B5" s="15"/>
      <c r="C5" s="15"/>
      <c r="D5" s="15"/>
      <c r="E5" s="15"/>
      <c r="F5" s="15"/>
      <c r="G5" s="16"/>
    </row>
    <row r="6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spans="1:12">
      <c r="A7" s="20" t="s">
        <v>14</v>
      </c>
      <c r="B7" s="20">
        <v>3</v>
      </c>
      <c r="C7" s="18">
        <v>3</v>
      </c>
      <c r="D7" s="19"/>
      <c r="E7" s="18">
        <v>96.35</v>
      </c>
      <c r="F7" s="19"/>
      <c r="G7" s="21">
        <f>B7*C7*E7</f>
        <v>867.15</v>
      </c>
    </row>
    <row r="8" spans="1:12">
      <c r="A8" s="20" t="s">
        <v>15</v>
      </c>
      <c r="B8" s="20">
        <v>2</v>
      </c>
      <c r="C8" s="18">
        <v>3</v>
      </c>
      <c r="D8" s="19"/>
      <c r="E8" s="18">
        <v>206.68</v>
      </c>
      <c r="F8" s="19"/>
      <c r="G8" s="21">
        <f>B8*C8*E8</f>
        <v>1240.08</v>
      </c>
    </row>
    <row r="9" ht="17.25" spans="1:12">
      <c r="A9" s="20" t="s">
        <v>16</v>
      </c>
      <c r="B9" s="20"/>
      <c r="C9" s="18"/>
      <c r="D9" s="19"/>
      <c r="E9" s="18"/>
      <c r="F9" s="19"/>
      <c r="G9" s="23">
        <f>SUM(G7:G8)</f>
        <v>2107.23</v>
      </c>
    </row>
    <row r="10" spans="1:12">
      <c r="A10" s="24" t="s">
        <v>17</v>
      </c>
      <c r="B10" s="24"/>
      <c r="C10" s="24"/>
      <c r="D10" s="24"/>
      <c r="E10" s="24"/>
      <c r="F10" s="24"/>
      <c r="G10" s="24"/>
    </row>
    <row r="11" spans="1:12">
      <c r="A11" s="25" t="s">
        <v>18</v>
      </c>
      <c r="B11" s="25"/>
      <c r="C11" s="25"/>
      <c r="D11" s="25"/>
      <c r="E11" s="25"/>
      <c r="F11" s="25"/>
      <c r="G11" s="25"/>
    </row>
    <row r="12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ht="17.25" spans="1:12">
      <c r="A13" s="20" t="s">
        <v>99</v>
      </c>
      <c r="B13" s="22" t="s">
        <v>33</v>
      </c>
      <c r="C13" s="26">
        <v>1</v>
      </c>
      <c r="D13" s="27"/>
      <c r="E13" s="26">
        <v>0.33</v>
      </c>
      <c r="F13" s="27"/>
      <c r="G13" s="28">
        <f>C13*E13</f>
        <v>0.33</v>
      </c>
    </row>
    <row r="14" spans="1:12">
      <c r="A14" s="20" t="s">
        <v>100</v>
      </c>
      <c r="B14" s="20" t="s">
        <v>33</v>
      </c>
      <c r="C14" s="26">
        <v>2</v>
      </c>
      <c r="D14" s="27"/>
      <c r="E14" s="26">
        <v>42</v>
      </c>
      <c r="F14" s="27"/>
      <c r="G14" s="28">
        <f>C14*E14</f>
        <v>84</v>
      </c>
    </row>
    <row r="15" ht="17.25" spans="1:12">
      <c r="A15" s="20" t="s">
        <v>101</v>
      </c>
      <c r="B15" s="22" t="s">
        <v>33</v>
      </c>
      <c r="C15" s="26">
        <v>1</v>
      </c>
      <c r="D15" s="27"/>
      <c r="E15" s="26">
        <v>38</v>
      </c>
      <c r="F15" s="27"/>
      <c r="G15" s="28">
        <f>C15*E15</f>
        <v>38</v>
      </c>
    </row>
    <row r="16" ht="17.25" spans="1:12">
      <c r="A16" s="20" t="s">
        <v>102</v>
      </c>
      <c r="B16" s="22" t="s">
        <v>103</v>
      </c>
      <c r="C16" s="26">
        <v>1</v>
      </c>
      <c r="D16" s="27"/>
      <c r="E16" s="26">
        <v>10</v>
      </c>
      <c r="F16" s="27"/>
      <c r="G16" s="21">
        <f>C16*E16</f>
        <v>10</v>
      </c>
    </row>
    <row r="17" ht="17.25" spans="1:7">
      <c r="A17" s="20" t="s">
        <v>16</v>
      </c>
      <c r="B17" s="22"/>
      <c r="C17" s="26"/>
      <c r="D17" s="27"/>
      <c r="E17" s="26"/>
      <c r="F17" s="27"/>
      <c r="G17" s="23">
        <f>SUM(G13:G16)</f>
        <v>132.33</v>
      </c>
    </row>
    <row r="18" spans="1:7">
      <c r="A18" s="14" t="s">
        <v>23</v>
      </c>
      <c r="B18" s="15"/>
      <c r="C18" s="15"/>
      <c r="D18" s="15"/>
      <c r="E18" s="15"/>
      <c r="F18" s="15"/>
      <c r="G18" s="16"/>
    </row>
    <row r="19" spans="1:7">
      <c r="A19" s="20" t="s">
        <v>19</v>
      </c>
      <c r="B19" s="20" t="s">
        <v>20</v>
      </c>
      <c r="C19" s="26" t="s">
        <v>21</v>
      </c>
      <c r="D19" s="27"/>
      <c r="E19" s="26" t="s">
        <v>22</v>
      </c>
      <c r="F19" s="27"/>
      <c r="G19" s="20" t="s">
        <v>13</v>
      </c>
    </row>
    <row r="20" spans="1:7">
      <c r="A20" s="20" t="s">
        <v>24</v>
      </c>
      <c r="B20" s="20" t="s">
        <v>25</v>
      </c>
      <c r="C20" s="26">
        <v>4</v>
      </c>
      <c r="D20" s="27"/>
      <c r="E20" s="26">
        <v>0.32</v>
      </c>
      <c r="F20" s="27"/>
      <c r="G20" s="28">
        <f t="shared" ref="G20:G35" si="0">C20*E20</f>
        <v>1.28</v>
      </c>
    </row>
    <row r="21" spans="1:7">
      <c r="A21" s="20" t="s">
        <v>26</v>
      </c>
      <c r="B21" s="20" t="s">
        <v>25</v>
      </c>
      <c r="C21" s="26">
        <v>4</v>
      </c>
      <c r="D21" s="27"/>
      <c r="E21" s="26">
        <v>0.45</v>
      </c>
      <c r="F21" s="27"/>
      <c r="G21" s="28">
        <f t="shared" si="0"/>
        <v>1.8</v>
      </c>
    </row>
    <row r="22" spans="1:7">
      <c r="A22" s="20" t="s">
        <v>27</v>
      </c>
      <c r="B22" s="20" t="s">
        <v>28</v>
      </c>
      <c r="C22" s="26">
        <v>3</v>
      </c>
      <c r="D22" s="27"/>
      <c r="E22" s="26">
        <v>2.3</v>
      </c>
      <c r="F22" s="27"/>
      <c r="G22" s="28">
        <f t="shared" si="0"/>
        <v>6.9</v>
      </c>
    </row>
    <row r="23" spans="1:7">
      <c r="A23" s="20" t="s">
        <v>29</v>
      </c>
      <c r="B23" s="20" t="s">
        <v>25</v>
      </c>
      <c r="C23" s="26">
        <v>1</v>
      </c>
      <c r="D23" s="27"/>
      <c r="E23" s="26">
        <v>3.5</v>
      </c>
      <c r="F23" s="27"/>
      <c r="G23" s="28">
        <f t="shared" si="0"/>
        <v>3.5</v>
      </c>
    </row>
    <row r="24" spans="1:7">
      <c r="A24" s="20" t="s">
        <v>30</v>
      </c>
      <c r="B24" s="20" t="s">
        <v>31</v>
      </c>
      <c r="C24" s="26">
        <v>0.5</v>
      </c>
      <c r="D24" s="27"/>
      <c r="E24" s="26">
        <v>5.7</v>
      </c>
      <c r="F24" s="27"/>
      <c r="G24" s="28">
        <f t="shared" si="0"/>
        <v>2.85</v>
      </c>
    </row>
    <row r="25" spans="1:7">
      <c r="A25" s="20" t="s">
        <v>32</v>
      </c>
      <c r="B25" s="20" t="s">
        <v>33</v>
      </c>
      <c r="C25" s="26">
        <v>1</v>
      </c>
      <c r="D25" s="27"/>
      <c r="E25" s="26">
        <v>0.38</v>
      </c>
      <c r="F25" s="27"/>
      <c r="G25" s="28">
        <f t="shared" si="0"/>
        <v>0.38</v>
      </c>
    </row>
    <row r="26" spans="1:7">
      <c r="A26" s="20" t="s">
        <v>83</v>
      </c>
      <c r="B26" s="20" t="s">
        <v>84</v>
      </c>
      <c r="C26" s="26">
        <v>2</v>
      </c>
      <c r="D26" s="27"/>
      <c r="E26" s="26">
        <v>7.6</v>
      </c>
      <c r="F26" s="27"/>
      <c r="G26" s="28">
        <f t="shared" si="0"/>
        <v>15.2</v>
      </c>
    </row>
    <row r="27" s="1" customFormat="1" ht="17.25" spans="1:7">
      <c r="A27" s="29" t="s">
        <v>104</v>
      </c>
      <c r="B27" s="30" t="s">
        <v>33</v>
      </c>
      <c r="C27" s="26">
        <v>3</v>
      </c>
      <c r="D27" s="27"/>
      <c r="E27" s="31">
        <v>0.6</v>
      </c>
      <c r="F27" s="32"/>
      <c r="G27" s="28">
        <f t="shared" si="0"/>
        <v>1.8</v>
      </c>
    </row>
    <row r="28" s="1" customFormat="1" ht="17.25" spans="1:7">
      <c r="A28" s="20" t="s">
        <v>105</v>
      </c>
      <c r="B28" s="20" t="s">
        <v>31</v>
      </c>
      <c r="C28" s="26">
        <v>0.5</v>
      </c>
      <c r="D28" s="27"/>
      <c r="E28" s="26">
        <v>6</v>
      </c>
      <c r="F28" s="27"/>
      <c r="G28" s="28">
        <f t="shared" si="0"/>
        <v>3</v>
      </c>
    </row>
    <row r="29" spans="1:7">
      <c r="A29" s="29" t="s">
        <v>85</v>
      </c>
      <c r="B29" s="29" t="s">
        <v>25</v>
      </c>
      <c r="C29" s="26">
        <v>1</v>
      </c>
      <c r="D29" s="27"/>
      <c r="E29" s="31">
        <v>280</v>
      </c>
      <c r="F29" s="32"/>
      <c r="G29" s="28">
        <f t="shared" si="0"/>
        <v>280</v>
      </c>
    </row>
    <row r="30" spans="1:7">
      <c r="A30" s="29" t="s">
        <v>80</v>
      </c>
      <c r="B30" s="29" t="s">
        <v>33</v>
      </c>
      <c r="C30" s="26">
        <v>5</v>
      </c>
      <c r="D30" s="27"/>
      <c r="E30" s="31">
        <v>0.7</v>
      </c>
      <c r="F30" s="32"/>
      <c r="G30" s="28">
        <f t="shared" si="0"/>
        <v>3.5</v>
      </c>
    </row>
    <row r="31" ht="17.25" spans="1:7">
      <c r="A31" s="29" t="s">
        <v>16</v>
      </c>
      <c r="B31" s="30"/>
      <c r="C31" s="31"/>
      <c r="D31" s="32"/>
      <c r="E31" s="31"/>
      <c r="F31" s="32"/>
      <c r="G31" s="33">
        <f>SUM(G20:G30)</f>
        <v>320.21</v>
      </c>
    </row>
    <row r="32" spans="1:7">
      <c r="A32" s="24" t="s">
        <v>34</v>
      </c>
      <c r="B32" s="24"/>
      <c r="C32" s="24"/>
      <c r="D32" s="24"/>
      <c r="E32" s="24"/>
      <c r="F32" s="24"/>
      <c r="G32" s="24"/>
    </row>
    <row r="33" spans="1:7">
      <c r="A33" s="20" t="s">
        <v>35</v>
      </c>
      <c r="B33" s="20" t="s">
        <v>36</v>
      </c>
      <c r="C33" s="26" t="s">
        <v>21</v>
      </c>
      <c r="D33" s="27"/>
      <c r="E33" s="26" t="s">
        <v>37</v>
      </c>
      <c r="F33" s="27"/>
      <c r="G33" s="20" t="s">
        <v>38</v>
      </c>
    </row>
    <row r="34" ht="17.25" spans="1:7">
      <c r="A34" s="20"/>
      <c r="B34" s="22"/>
      <c r="C34" s="26"/>
      <c r="D34" s="27"/>
      <c r="E34" s="26"/>
      <c r="F34" s="27"/>
      <c r="G34" s="21"/>
    </row>
    <row r="35" ht="17.25" spans="1:7">
      <c r="A35" s="20" t="s">
        <v>16</v>
      </c>
      <c r="B35" s="22"/>
      <c r="C35" s="26"/>
      <c r="D35" s="27"/>
      <c r="E35" s="26"/>
      <c r="F35" s="27"/>
      <c r="G35" s="21">
        <f>SUM(G34:G34)</f>
        <v>0</v>
      </c>
    </row>
    <row r="36" spans="1:7">
      <c r="A36" s="14" t="s">
        <v>39</v>
      </c>
      <c r="B36" s="15"/>
      <c r="C36" s="15"/>
      <c r="D36" s="15"/>
      <c r="E36" s="15"/>
      <c r="F36" s="15"/>
      <c r="G36" s="16"/>
    </row>
    <row r="37" spans="1:7">
      <c r="A37" s="20" t="s">
        <v>35</v>
      </c>
      <c r="B37" s="20" t="s">
        <v>36</v>
      </c>
      <c r="C37" s="26" t="s">
        <v>40</v>
      </c>
      <c r="D37" s="27"/>
      <c r="E37" s="26" t="s">
        <v>22</v>
      </c>
      <c r="F37" s="27"/>
      <c r="G37" s="20" t="s">
        <v>13</v>
      </c>
    </row>
    <row r="38" spans="1:7">
      <c r="A38" s="20" t="s">
        <v>41</v>
      </c>
      <c r="B38" s="20" t="s">
        <v>42</v>
      </c>
      <c r="C38" s="26">
        <v>2</v>
      </c>
      <c r="D38" s="27"/>
      <c r="E38" s="26">
        <v>1.74</v>
      </c>
      <c r="F38" s="27"/>
      <c r="G38" s="21">
        <f>C38*E38</f>
        <v>3.48</v>
      </c>
    </row>
    <row r="39" spans="1:7">
      <c r="A39" s="20" t="s">
        <v>43</v>
      </c>
      <c r="B39" s="20" t="s">
        <v>44</v>
      </c>
      <c r="C39" s="26">
        <v>5</v>
      </c>
      <c r="D39" s="27"/>
      <c r="E39" s="26">
        <v>0.75</v>
      </c>
      <c r="F39" s="27"/>
      <c r="G39" s="21">
        <f>C39*E39</f>
        <v>3.75</v>
      </c>
    </row>
    <row r="40" ht="17.25" spans="1:7">
      <c r="A40" s="20" t="s">
        <v>16</v>
      </c>
      <c r="B40" s="34"/>
      <c r="C40" s="26"/>
      <c r="D40" s="27"/>
      <c r="E40" s="26"/>
      <c r="F40" s="27"/>
      <c r="G40" s="23">
        <f>SUM(G38:G39)</f>
        <v>7.23</v>
      </c>
    </row>
    <row r="41" spans="1:7">
      <c r="A41" s="14" t="s">
        <v>45</v>
      </c>
      <c r="B41" s="15"/>
      <c r="C41" s="15"/>
      <c r="D41" s="15"/>
      <c r="E41" s="15"/>
      <c r="F41" s="15"/>
      <c r="G41" s="16"/>
    </row>
    <row r="42" spans="1:7">
      <c r="A42" s="35" t="s">
        <v>46</v>
      </c>
      <c r="B42" s="36"/>
      <c r="C42" s="36"/>
      <c r="D42" s="36"/>
      <c r="E42" s="15"/>
      <c r="F42" s="15"/>
      <c r="G42" s="16"/>
    </row>
    <row r="43" spans="1:7">
      <c r="A43" s="37" t="s">
        <v>47</v>
      </c>
      <c r="B43" s="37" t="s">
        <v>48</v>
      </c>
      <c r="C43" s="37" t="s">
        <v>49</v>
      </c>
      <c r="D43" s="38"/>
      <c r="E43" s="39" t="s">
        <v>50</v>
      </c>
      <c r="F43" s="27"/>
      <c r="G43" s="20" t="s">
        <v>13</v>
      </c>
    </row>
    <row r="44" spans="1:7">
      <c r="A44" s="20" t="s">
        <v>51</v>
      </c>
      <c r="B44" s="20">
        <v>180000</v>
      </c>
      <c r="C44" s="52">
        <v>5</v>
      </c>
      <c r="D44" s="38"/>
      <c r="E44" s="40">
        <v>3</v>
      </c>
      <c r="F44" s="41"/>
      <c r="G44" s="21">
        <f t="shared" ref="G44:G50" si="1">IFERROR(B44/C44/12/22/8*E44,0)</f>
        <v>51.1363636363636</v>
      </c>
    </row>
    <row r="45" spans="1:7">
      <c r="A45" s="20" t="s">
        <v>77</v>
      </c>
      <c r="B45" s="20">
        <v>138000</v>
      </c>
      <c r="C45" s="26">
        <v>5</v>
      </c>
      <c r="D45" s="27"/>
      <c r="E45" s="39">
        <v>3</v>
      </c>
      <c r="F45" s="27"/>
      <c r="G45" s="21">
        <f t="shared" si="1"/>
        <v>39.2045454545455</v>
      </c>
    </row>
    <row r="46" spans="1:7">
      <c r="A46" s="26" t="s">
        <v>92</v>
      </c>
      <c r="B46" s="20">
        <v>88500</v>
      </c>
      <c r="C46" s="26">
        <v>5</v>
      </c>
      <c r="D46" s="27"/>
      <c r="E46" s="39">
        <v>3</v>
      </c>
      <c r="F46" s="27"/>
      <c r="G46" s="21">
        <f t="shared" si="1"/>
        <v>25.1420454545455</v>
      </c>
    </row>
    <row r="47" spans="1:7">
      <c r="A47" s="26" t="s">
        <v>86</v>
      </c>
      <c r="B47" s="20">
        <v>1188</v>
      </c>
      <c r="C47" s="26">
        <v>5</v>
      </c>
      <c r="D47" s="27"/>
      <c r="E47" s="39">
        <v>3</v>
      </c>
      <c r="F47" s="27"/>
      <c r="G47" s="21">
        <f t="shared" si="1"/>
        <v>0.3375</v>
      </c>
    </row>
    <row r="48" spans="1:7">
      <c r="A48" s="26" t="s">
        <v>52</v>
      </c>
      <c r="B48" s="20">
        <v>4000</v>
      </c>
      <c r="C48" s="26">
        <v>5</v>
      </c>
      <c r="D48" s="27"/>
      <c r="E48" s="39">
        <v>3</v>
      </c>
      <c r="F48" s="27"/>
      <c r="G48" s="21">
        <f t="shared" si="1"/>
        <v>1.13636363636364</v>
      </c>
    </row>
    <row r="49" spans="1:7">
      <c r="A49" s="26" t="s">
        <v>53</v>
      </c>
      <c r="B49" s="20">
        <v>3550</v>
      </c>
      <c r="C49" s="26">
        <v>5</v>
      </c>
      <c r="D49" s="27"/>
      <c r="E49" s="39">
        <v>3</v>
      </c>
      <c r="F49" s="27"/>
      <c r="G49" s="21">
        <f t="shared" si="1"/>
        <v>1.00852272727273</v>
      </c>
    </row>
    <row r="50" spans="1:7">
      <c r="A50" s="26" t="s">
        <v>87</v>
      </c>
      <c r="B50" s="20">
        <v>5000</v>
      </c>
      <c r="C50" s="26">
        <v>5</v>
      </c>
      <c r="D50" s="27"/>
      <c r="E50" s="39">
        <v>3</v>
      </c>
      <c r="F50" s="27"/>
      <c r="G50" s="21">
        <f t="shared" si="1"/>
        <v>1.42045454545455</v>
      </c>
    </row>
    <row r="51" ht="17.25" spans="1:7">
      <c r="A51" s="26" t="s">
        <v>16</v>
      </c>
      <c r="B51" s="34"/>
      <c r="C51" s="26"/>
      <c r="D51" s="27"/>
      <c r="E51" s="39"/>
      <c r="F51" s="27"/>
      <c r="G51" s="23">
        <f>SUM(G44:G50)</f>
        <v>119.385795454545</v>
      </c>
    </row>
    <row r="52" spans="1:7">
      <c r="A52" s="42" t="s">
        <v>54</v>
      </c>
      <c r="B52" s="43"/>
      <c r="C52" s="43"/>
      <c r="D52" s="43"/>
      <c r="E52" s="43"/>
      <c r="F52" s="43"/>
      <c r="G52" s="44"/>
    </row>
    <row r="53" ht="30" spans="1:7">
      <c r="A53" s="17" t="s">
        <v>35</v>
      </c>
      <c r="B53" s="17" t="s">
        <v>48</v>
      </c>
      <c r="C53" s="18" t="s">
        <v>55</v>
      </c>
      <c r="D53" s="17" t="s">
        <v>56</v>
      </c>
      <c r="E53" s="17" t="s">
        <v>49</v>
      </c>
      <c r="F53" s="17" t="s">
        <v>50</v>
      </c>
      <c r="G53" s="17" t="s">
        <v>13</v>
      </c>
    </row>
    <row r="54" ht="15" spans="1:7">
      <c r="A54" s="20" t="s">
        <v>88</v>
      </c>
      <c r="B54" s="45">
        <v>46244103.63</v>
      </c>
      <c r="C54" s="20">
        <v>13777</v>
      </c>
      <c r="D54" s="20">
        <v>580</v>
      </c>
      <c r="E54" s="20">
        <v>50</v>
      </c>
      <c r="F54" s="20">
        <v>3</v>
      </c>
      <c r="G54" s="21">
        <f>IFERROR(B54/C54/E54/12/22/8*D54*F54,0)</f>
        <v>55.3078832503283</v>
      </c>
    </row>
    <row r="55" ht="17.25" spans="1:7">
      <c r="A55" s="20" t="s">
        <v>16</v>
      </c>
      <c r="B55" s="20"/>
      <c r="C55" s="20"/>
      <c r="D55" s="20"/>
      <c r="E55" s="20"/>
      <c r="F55" s="20"/>
      <c r="G55" s="33">
        <f>SUM(G54:G54)</f>
        <v>55.3078832503283</v>
      </c>
    </row>
    <row r="56" ht="15" spans="1:7">
      <c r="A56" s="24" t="s">
        <v>58</v>
      </c>
      <c r="B56" s="24"/>
      <c r="C56" s="24"/>
      <c r="D56" s="24"/>
      <c r="E56" s="24"/>
      <c r="F56" s="24"/>
      <c r="G56" s="24"/>
    </row>
    <row r="57" spans="1:7">
      <c r="A57" s="14" t="s">
        <v>59</v>
      </c>
      <c r="B57" s="15"/>
      <c r="C57" s="15"/>
      <c r="D57" s="15"/>
      <c r="E57" s="15"/>
      <c r="F57" s="16"/>
      <c r="G57" s="21">
        <f>(G9+G17+G31+G40+G51+G55)*G58</f>
        <v>493.504862166877</v>
      </c>
    </row>
    <row r="58" spans="1:7">
      <c r="A58" s="14" t="s">
        <v>60</v>
      </c>
      <c r="B58" s="15"/>
      <c r="C58" s="15"/>
      <c r="D58" s="15"/>
      <c r="E58" s="15"/>
      <c r="F58" s="16"/>
      <c r="G58" s="28">
        <v>0.18</v>
      </c>
    </row>
    <row r="59" spans="1:7">
      <c r="A59" s="46" t="s">
        <v>61</v>
      </c>
      <c r="B59" s="47"/>
      <c r="C59" s="47"/>
      <c r="D59" s="47"/>
      <c r="E59" s="47"/>
      <c r="F59" s="48"/>
      <c r="G59" s="28">
        <f>G60</f>
        <v>0.16</v>
      </c>
    </row>
    <row r="60" spans="1:7">
      <c r="A60" s="14" t="s">
        <v>62</v>
      </c>
      <c r="B60" s="15"/>
      <c r="C60" s="15"/>
      <c r="D60" s="15"/>
      <c r="E60" s="15"/>
      <c r="F60" s="16"/>
      <c r="G60" s="28">
        <v>0.16</v>
      </c>
    </row>
    <row r="61" ht="17.25" spans="1:7">
      <c r="A61" s="49" t="s">
        <v>16</v>
      </c>
      <c r="B61" s="50"/>
      <c r="C61" s="50"/>
      <c r="D61" s="50"/>
      <c r="E61" s="50"/>
      <c r="F61" s="51"/>
      <c r="G61" s="33">
        <f>G57+G59</f>
        <v>493.664862166877</v>
      </c>
    </row>
    <row r="62" ht="17.25" spans="1:7">
      <c r="A62" s="14" t="s">
        <v>63</v>
      </c>
      <c r="B62" s="15"/>
      <c r="C62" s="15"/>
      <c r="D62" s="15"/>
      <c r="E62" s="15"/>
      <c r="F62" s="16"/>
      <c r="G62" s="23">
        <f>G9+G17+G31+G35+G40+G51+G55+G61</f>
        <v>3235.35854087175</v>
      </c>
    </row>
    <row r="63" spans="1:7">
      <c r="A63" s="46" t="s">
        <v>64</v>
      </c>
      <c r="B63" s="47"/>
      <c r="C63" s="47"/>
      <c r="D63" s="47"/>
      <c r="E63" s="47"/>
      <c r="F63" s="47"/>
      <c r="G63" s="48"/>
    </row>
    <row r="65" s="7" customFormat="1" ht="14.25" spans="1:7">
      <c r="A65" s="125"/>
      <c r="B65" s="13"/>
      <c r="C65" s="126"/>
    </row>
    <row r="68" s="7" customFormat="1" ht="14.25" spans="1:7">
      <c r="A68" s="108"/>
      <c r="B68" s="108"/>
    </row>
    <row r="69" s="7" customFormat="1" ht="14.25" spans="1:7">
      <c r="A69" s="108"/>
      <c r="B69" s="108"/>
    </row>
    <row r="70" s="7" customFormat="1" ht="14.25" spans="1:7">
      <c r="A70" s="53"/>
      <c r="B70" s="53"/>
      <c r="C70" s="53"/>
      <c r="D70" s="53"/>
      <c r="E70" s="53"/>
      <c r="F70" s="53"/>
      <c r="G70" s="53"/>
    </row>
    <row r="71" s="53" customFormat="1" ht="11.25"/>
  </sheetData>
  <mergeCells count="99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A18:G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C30:D30"/>
    <mergeCell ref="E30:F30"/>
    <mergeCell ref="C31:D31"/>
    <mergeCell ref="E31:F31"/>
    <mergeCell ref="A32:G32"/>
    <mergeCell ref="C33:D33"/>
    <mergeCell ref="E33:F33"/>
    <mergeCell ref="C34:D34"/>
    <mergeCell ref="E34:F34"/>
    <mergeCell ref="C35:D35"/>
    <mergeCell ref="E35:F35"/>
    <mergeCell ref="A36:G36"/>
    <mergeCell ref="C37:D37"/>
    <mergeCell ref="E37:F37"/>
    <mergeCell ref="C38:D38"/>
    <mergeCell ref="E38:F38"/>
    <mergeCell ref="C39:D39"/>
    <mergeCell ref="E39:F39"/>
    <mergeCell ref="C40:D40"/>
    <mergeCell ref="E40:F40"/>
    <mergeCell ref="A41:G41"/>
    <mergeCell ref="A42:G42"/>
    <mergeCell ref="C43:D43"/>
    <mergeCell ref="E43:F43"/>
    <mergeCell ref="C44:D44"/>
    <mergeCell ref="E44:F44"/>
    <mergeCell ref="C45:D45"/>
    <mergeCell ref="E45:F45"/>
    <mergeCell ref="C46:D46"/>
    <mergeCell ref="E46:F46"/>
    <mergeCell ref="C47:D47"/>
    <mergeCell ref="E47:F47"/>
    <mergeCell ref="C48:D48"/>
    <mergeCell ref="E48:F48"/>
    <mergeCell ref="C49:D49"/>
    <mergeCell ref="E49:F49"/>
    <mergeCell ref="C50:D50"/>
    <mergeCell ref="E50:F50"/>
    <mergeCell ref="C51:D51"/>
    <mergeCell ref="E51:F51"/>
    <mergeCell ref="A52:G52"/>
    <mergeCell ref="A56:G56"/>
    <mergeCell ref="A57:F57"/>
    <mergeCell ref="A58:F58"/>
    <mergeCell ref="A59:F59"/>
    <mergeCell ref="A60:F60"/>
    <mergeCell ref="A61:F61"/>
    <mergeCell ref="A62:F62"/>
    <mergeCell ref="A63:G63"/>
    <mergeCell ref="A65:B65"/>
  </mergeCells>
  <pageMargins left="0.7" right="0.7" top="0.354166666666667" bottom="0.196527777777778" header="0.3" footer="0.3"/>
  <pageSetup paperSize="9" scale="71" orientation="portrait"/>
  <headerFooter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69"/>
  <sheetViews>
    <sheetView topLeftCell="A34" workbookViewId="0">
      <selection activeCell="A53" sqref="$A53:$XFD68"/>
    </sheetView>
  </sheetViews>
  <sheetFormatPr defaultColWidth="8.75" defaultRowHeight="16.5"/>
  <cols>
    <col min="1" max="1" width="13.3666666666667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106</v>
      </c>
      <c r="C4" s="10" t="s">
        <v>6</v>
      </c>
      <c r="D4" s="11" t="s">
        <v>107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ht="15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3</v>
      </c>
      <c r="C7" s="18">
        <v>1</v>
      </c>
      <c r="D7" s="19"/>
      <c r="E7" s="18">
        <v>96.35</v>
      </c>
      <c r="F7" s="19"/>
      <c r="G7" s="21">
        <f>B7*C7*E7</f>
        <v>289.05</v>
      </c>
    </row>
    <row r="8" ht="16.15" customHeight="1" spans="1:12">
      <c r="A8" s="20" t="s">
        <v>15</v>
      </c>
      <c r="B8" s="20">
        <v>2</v>
      </c>
      <c r="C8" s="18">
        <v>1</v>
      </c>
      <c r="D8" s="19"/>
      <c r="E8" s="18">
        <v>206.68</v>
      </c>
      <c r="F8" s="19"/>
      <c r="G8" s="21">
        <f>B8*C8*E8</f>
        <v>413.36</v>
      </c>
    </row>
    <row r="9" ht="16.15" customHeight="1" spans="1:12">
      <c r="A9" s="22"/>
      <c r="B9" s="20"/>
      <c r="C9" s="18"/>
      <c r="D9" s="19"/>
      <c r="E9" s="18"/>
      <c r="F9" s="19"/>
      <c r="G9" s="20"/>
    </row>
    <row r="10" ht="16.15" customHeight="1" spans="1:12">
      <c r="A10" s="20" t="s">
        <v>16</v>
      </c>
      <c r="B10" s="20"/>
      <c r="C10" s="18"/>
      <c r="D10" s="19"/>
      <c r="E10" s="18"/>
      <c r="F10" s="19"/>
      <c r="G10" s="23">
        <f>SUM(G7:G9)</f>
        <v>702.41</v>
      </c>
    </row>
    <row r="11" ht="16.15" customHeight="1" spans="1:12">
      <c r="A11" s="24" t="s">
        <v>17</v>
      </c>
      <c r="B11" s="24"/>
      <c r="C11" s="24"/>
      <c r="D11" s="24"/>
      <c r="E11" s="24"/>
      <c r="F11" s="24"/>
      <c r="G11" s="24"/>
    </row>
    <row r="12" ht="16.15" customHeight="1" spans="1:12">
      <c r="A12" s="25" t="s">
        <v>18</v>
      </c>
      <c r="B12" s="25"/>
      <c r="C12" s="25"/>
      <c r="D12" s="25"/>
      <c r="E12" s="25"/>
      <c r="F12" s="25"/>
      <c r="G12" s="25"/>
    </row>
    <row r="13" ht="16.15" customHeight="1" spans="1:12">
      <c r="A13" s="20" t="s">
        <v>19</v>
      </c>
      <c r="B13" s="20" t="s">
        <v>20</v>
      </c>
      <c r="C13" s="26" t="s">
        <v>21</v>
      </c>
      <c r="D13" s="27"/>
      <c r="E13" s="26" t="s">
        <v>22</v>
      </c>
      <c r="F13" s="27"/>
      <c r="G13" s="20" t="s">
        <v>13</v>
      </c>
    </row>
    <row r="14" ht="17.25" spans="1:12">
      <c r="A14" s="20"/>
      <c r="B14" s="22"/>
      <c r="C14" s="26"/>
      <c r="D14" s="27"/>
      <c r="E14" s="26"/>
      <c r="F14" s="27"/>
      <c r="G14" s="21">
        <f>C14*E14</f>
        <v>0</v>
      </c>
    </row>
    <row r="15" ht="17.25" spans="1:12">
      <c r="A15" s="20" t="s">
        <v>16</v>
      </c>
      <c r="B15" s="22"/>
      <c r="C15" s="26"/>
      <c r="D15" s="27"/>
      <c r="E15" s="26"/>
      <c r="F15" s="27"/>
      <c r="G15" s="23">
        <v>0</v>
      </c>
    </row>
    <row r="16" spans="1:12">
      <c r="A16" s="14" t="s">
        <v>23</v>
      </c>
      <c r="B16" s="15"/>
      <c r="C16" s="15"/>
      <c r="D16" s="15"/>
      <c r="E16" s="15"/>
      <c r="F16" s="15"/>
      <c r="G16" s="16"/>
    </row>
    <row r="17" spans="1:7">
      <c r="A17" s="20" t="s">
        <v>19</v>
      </c>
      <c r="B17" s="20" t="s">
        <v>20</v>
      </c>
      <c r="C17" s="26" t="s">
        <v>21</v>
      </c>
      <c r="D17" s="27"/>
      <c r="E17" s="26" t="s">
        <v>22</v>
      </c>
      <c r="F17" s="27"/>
      <c r="G17" s="20" t="s">
        <v>13</v>
      </c>
    </row>
    <row r="18" ht="17.25" spans="1:7">
      <c r="A18" s="29"/>
      <c r="B18" s="30"/>
      <c r="C18" s="26"/>
      <c r="D18" s="27"/>
      <c r="E18" s="31"/>
      <c r="F18" s="32"/>
      <c r="G18" s="28">
        <f>C18*E18</f>
        <v>0</v>
      </c>
    </row>
    <row r="19" ht="17.25" spans="1:7">
      <c r="A19" s="29" t="s">
        <v>16</v>
      </c>
      <c r="B19" s="30"/>
      <c r="C19" s="31"/>
      <c r="D19" s="32"/>
      <c r="E19" s="31"/>
      <c r="F19" s="32"/>
      <c r="G19" s="33">
        <f>SUM(G18:G18)</f>
        <v>0</v>
      </c>
    </row>
    <row r="20" spans="1:7">
      <c r="A20" s="24" t="s">
        <v>34</v>
      </c>
      <c r="B20" s="24"/>
      <c r="C20" s="24"/>
      <c r="D20" s="24"/>
      <c r="E20" s="24"/>
      <c r="F20" s="24"/>
      <c r="G20" s="24"/>
    </row>
    <row r="21" ht="15" spans="1:7">
      <c r="A21" s="20" t="s">
        <v>35</v>
      </c>
      <c r="B21" s="20" t="s">
        <v>36</v>
      </c>
      <c r="C21" s="26" t="s">
        <v>21</v>
      </c>
      <c r="D21" s="27"/>
      <c r="E21" s="26" t="s">
        <v>37</v>
      </c>
      <c r="F21" s="27"/>
      <c r="G21" s="20" t="s">
        <v>38</v>
      </c>
    </row>
    <row r="22" ht="17.25" spans="1:7">
      <c r="A22" s="20"/>
      <c r="B22" s="22"/>
      <c r="C22" s="26"/>
      <c r="D22" s="27"/>
      <c r="E22" s="26"/>
      <c r="F22" s="27"/>
      <c r="G22" s="21"/>
    </row>
    <row r="23" ht="17.25" spans="1:7">
      <c r="A23" s="20" t="s">
        <v>16</v>
      </c>
      <c r="B23" s="22"/>
      <c r="C23" s="26"/>
      <c r="D23" s="27"/>
      <c r="E23" s="26"/>
      <c r="F23" s="27"/>
      <c r="G23" s="21">
        <f>SUM(G22:G22)</f>
        <v>0</v>
      </c>
    </row>
    <row r="24" ht="15" spans="1:7">
      <c r="A24" s="14" t="s">
        <v>39</v>
      </c>
      <c r="B24" s="15"/>
      <c r="C24" s="15"/>
      <c r="D24" s="15"/>
      <c r="E24" s="15"/>
      <c r="F24" s="15"/>
      <c r="G24" s="16"/>
    </row>
    <row r="25" spans="1:7">
      <c r="A25" s="20" t="s">
        <v>35</v>
      </c>
      <c r="B25" s="20" t="s">
        <v>36</v>
      </c>
      <c r="C25" s="26" t="s">
        <v>40</v>
      </c>
      <c r="D25" s="27"/>
      <c r="E25" s="26" t="s">
        <v>22</v>
      </c>
      <c r="F25" s="27"/>
      <c r="G25" s="20" t="s">
        <v>13</v>
      </c>
    </row>
    <row r="26" spans="1:7">
      <c r="A26" s="20" t="s">
        <v>41</v>
      </c>
      <c r="B26" s="20" t="s">
        <v>42</v>
      </c>
      <c r="C26" s="26">
        <v>2</v>
      </c>
      <c r="D26" s="27"/>
      <c r="E26" s="26">
        <v>1.74</v>
      </c>
      <c r="F26" s="27"/>
      <c r="G26" s="21">
        <f>C26*E26</f>
        <v>3.48</v>
      </c>
    </row>
    <row r="27" spans="1:7">
      <c r="A27" s="20" t="s">
        <v>43</v>
      </c>
      <c r="B27" s="20" t="s">
        <v>44</v>
      </c>
      <c r="C27" s="26">
        <v>5</v>
      </c>
      <c r="D27" s="27"/>
      <c r="E27" s="26">
        <v>0.75</v>
      </c>
      <c r="F27" s="27"/>
      <c r="G27" s="21">
        <f>C27*E27</f>
        <v>3.75</v>
      </c>
    </row>
    <row r="28" ht="17.25" spans="1:7">
      <c r="A28" s="20" t="s">
        <v>16</v>
      </c>
      <c r="B28" s="34"/>
      <c r="C28" s="26"/>
      <c r="D28" s="27"/>
      <c r="E28" s="26"/>
      <c r="F28" s="27"/>
      <c r="G28" s="23">
        <f>SUM(G26:G27)</f>
        <v>7.23</v>
      </c>
    </row>
    <row r="29" spans="1:7">
      <c r="A29" s="14" t="s">
        <v>45</v>
      </c>
      <c r="B29" s="15"/>
      <c r="C29" s="15"/>
      <c r="D29" s="15"/>
      <c r="E29" s="15"/>
      <c r="F29" s="15"/>
      <c r="G29" s="16"/>
    </row>
    <row r="30" spans="1:7">
      <c r="A30" s="35" t="s">
        <v>46</v>
      </c>
      <c r="B30" s="36"/>
      <c r="C30" s="36"/>
      <c r="D30" s="36"/>
      <c r="E30" s="15"/>
      <c r="F30" s="15"/>
      <c r="G30" s="16"/>
    </row>
    <row r="31" spans="1:7">
      <c r="A31" s="37" t="s">
        <v>47</v>
      </c>
      <c r="B31" s="37" t="s">
        <v>48</v>
      </c>
      <c r="C31" s="37" t="s">
        <v>49</v>
      </c>
      <c r="D31" s="38"/>
      <c r="E31" s="39" t="s">
        <v>50</v>
      </c>
      <c r="F31" s="27"/>
      <c r="G31" s="20" t="s">
        <v>13</v>
      </c>
    </row>
    <row r="32" spans="1:7">
      <c r="A32" s="20" t="s">
        <v>51</v>
      </c>
      <c r="B32" s="20">
        <v>180000</v>
      </c>
      <c r="C32" s="52">
        <v>5</v>
      </c>
      <c r="D32" s="38"/>
      <c r="E32" s="40">
        <v>1</v>
      </c>
      <c r="F32" s="41"/>
      <c r="G32" s="21">
        <f t="shared" ref="G32:G38" si="0">IFERROR(B32/C32/12/22/8*E32,0)</f>
        <v>17.0454545454545</v>
      </c>
    </row>
    <row r="33" spans="1:7">
      <c r="A33" s="20" t="s">
        <v>77</v>
      </c>
      <c r="B33" s="20">
        <v>138000</v>
      </c>
      <c r="C33" s="26">
        <v>5</v>
      </c>
      <c r="D33" s="27"/>
      <c r="E33" s="39">
        <v>1</v>
      </c>
      <c r="F33" s="27"/>
      <c r="G33" s="21">
        <f t="shared" si="0"/>
        <v>13.0681818181818</v>
      </c>
    </row>
    <row r="34" spans="1:7">
      <c r="A34" s="26" t="s">
        <v>92</v>
      </c>
      <c r="B34" s="20">
        <v>88500</v>
      </c>
      <c r="C34" s="26">
        <v>5</v>
      </c>
      <c r="D34" s="27"/>
      <c r="E34" s="39">
        <v>1</v>
      </c>
      <c r="F34" s="27"/>
      <c r="G34" s="21">
        <f t="shared" si="0"/>
        <v>8.38068181818182</v>
      </c>
    </row>
    <row r="35" spans="1:7">
      <c r="A35" s="26" t="s">
        <v>86</v>
      </c>
      <c r="B35" s="20">
        <v>1188</v>
      </c>
      <c r="C35" s="26">
        <v>5</v>
      </c>
      <c r="D35" s="27"/>
      <c r="E35" s="39">
        <v>1</v>
      </c>
      <c r="F35" s="27"/>
      <c r="G35" s="21">
        <f t="shared" si="0"/>
        <v>0.1125</v>
      </c>
    </row>
    <row r="36" spans="1:7">
      <c r="A36" s="26" t="s">
        <v>52</v>
      </c>
      <c r="B36" s="20">
        <v>4000</v>
      </c>
      <c r="C36" s="26">
        <v>5</v>
      </c>
      <c r="D36" s="27"/>
      <c r="E36" s="39">
        <v>1</v>
      </c>
      <c r="F36" s="27"/>
      <c r="G36" s="21">
        <f t="shared" si="0"/>
        <v>0.378787878787879</v>
      </c>
    </row>
    <row r="37" spans="1:7">
      <c r="A37" s="26" t="s">
        <v>53</v>
      </c>
      <c r="B37" s="20">
        <v>3550</v>
      </c>
      <c r="C37" s="26">
        <v>5</v>
      </c>
      <c r="D37" s="27"/>
      <c r="E37" s="39">
        <v>1</v>
      </c>
      <c r="F37" s="27"/>
      <c r="G37" s="21">
        <f t="shared" si="0"/>
        <v>0.336174242424242</v>
      </c>
    </row>
    <row r="38" spans="1:7">
      <c r="A38" s="26" t="s">
        <v>87</v>
      </c>
      <c r="B38" s="20">
        <v>5000</v>
      </c>
      <c r="C38" s="26">
        <v>5</v>
      </c>
      <c r="D38" s="27"/>
      <c r="E38" s="39">
        <v>1</v>
      </c>
      <c r="F38" s="27"/>
      <c r="G38" s="21">
        <f t="shared" si="0"/>
        <v>0.473484848484848</v>
      </c>
    </row>
    <row r="39" ht="17.25" spans="1:7">
      <c r="A39" s="26" t="s">
        <v>16</v>
      </c>
      <c r="B39" s="34"/>
      <c r="C39" s="26"/>
      <c r="D39" s="27"/>
      <c r="E39" s="39"/>
      <c r="F39" s="27"/>
      <c r="G39" s="23">
        <f>SUM(G32:G38)</f>
        <v>39.7952651515152</v>
      </c>
    </row>
    <row r="40" spans="1:7">
      <c r="A40" s="42" t="s">
        <v>54</v>
      </c>
      <c r="B40" s="43"/>
      <c r="C40" s="43"/>
      <c r="D40" s="43"/>
      <c r="E40" s="43"/>
      <c r="F40" s="43"/>
      <c r="G40" s="44"/>
    </row>
    <row r="41" ht="30" spans="1:7">
      <c r="A41" s="17" t="s">
        <v>35</v>
      </c>
      <c r="B41" s="17" t="s">
        <v>48</v>
      </c>
      <c r="C41" s="18" t="s">
        <v>55</v>
      </c>
      <c r="D41" s="17" t="s">
        <v>56</v>
      </c>
      <c r="E41" s="17" t="s">
        <v>49</v>
      </c>
      <c r="F41" s="17" t="s">
        <v>50</v>
      </c>
      <c r="G41" s="17" t="s">
        <v>13</v>
      </c>
    </row>
    <row r="42" spans="1:7">
      <c r="A42" s="20" t="s">
        <v>88</v>
      </c>
      <c r="B42" s="45">
        <v>46244103.63</v>
      </c>
      <c r="C42" s="20">
        <v>13777</v>
      </c>
      <c r="D42" s="20">
        <v>580</v>
      </c>
      <c r="E42" s="20">
        <v>50</v>
      </c>
      <c r="F42" s="20">
        <v>1</v>
      </c>
      <c r="G42" s="21">
        <f>IFERROR(B42/C42/E42/12/22/8*D42*F42,0)</f>
        <v>18.4359610834428</v>
      </c>
    </row>
    <row r="43" spans="1:7">
      <c r="A43" s="20"/>
      <c r="B43" s="20"/>
      <c r="C43" s="20"/>
      <c r="D43" s="20"/>
      <c r="E43" s="20"/>
      <c r="F43" s="20"/>
      <c r="G43" s="21">
        <f>IFERROR(B43/C43/E43/12/22/8*D43*F43,0)</f>
        <v>0</v>
      </c>
    </row>
    <row r="44" ht="17.25" spans="1:7">
      <c r="A44" s="20" t="s">
        <v>16</v>
      </c>
      <c r="B44" s="20"/>
      <c r="C44" s="20"/>
      <c r="D44" s="20"/>
      <c r="E44" s="20"/>
      <c r="F44" s="20"/>
      <c r="G44" s="33">
        <f>SUM(G42:G43)</f>
        <v>18.4359610834428</v>
      </c>
    </row>
    <row r="45" spans="1:7">
      <c r="A45" s="24" t="s">
        <v>58</v>
      </c>
      <c r="B45" s="24"/>
      <c r="C45" s="24"/>
      <c r="D45" s="24"/>
      <c r="E45" s="24"/>
      <c r="F45" s="24"/>
      <c r="G45" s="24"/>
    </row>
    <row r="46" spans="1:7">
      <c r="A46" s="14" t="s">
        <v>59</v>
      </c>
      <c r="B46" s="15"/>
      <c r="C46" s="15"/>
      <c r="D46" s="15"/>
      <c r="E46" s="15"/>
      <c r="F46" s="16"/>
      <c r="G46" s="21">
        <f>(G10+G15+G19+G28+G39+G44)*G47</f>
        <v>138.216820722292</v>
      </c>
    </row>
    <row r="47" spans="1:7">
      <c r="A47" s="14" t="s">
        <v>60</v>
      </c>
      <c r="B47" s="15"/>
      <c r="C47" s="15"/>
      <c r="D47" s="15"/>
      <c r="E47" s="15"/>
      <c r="F47" s="16"/>
      <c r="G47" s="28">
        <v>0.18</v>
      </c>
    </row>
    <row r="48" spans="1:7">
      <c r="A48" s="46" t="s">
        <v>61</v>
      </c>
      <c r="B48" s="47"/>
      <c r="C48" s="47"/>
      <c r="D48" s="47"/>
      <c r="E48" s="47"/>
      <c r="F48" s="48"/>
      <c r="G48" s="28">
        <f>G49</f>
        <v>0.16</v>
      </c>
    </row>
    <row r="49" spans="1:7">
      <c r="A49" s="14" t="s">
        <v>62</v>
      </c>
      <c r="B49" s="15"/>
      <c r="C49" s="15"/>
      <c r="D49" s="15"/>
      <c r="E49" s="15"/>
      <c r="F49" s="16"/>
      <c r="G49" s="28">
        <v>0.16</v>
      </c>
    </row>
    <row r="50" ht="17.25" spans="1:7">
      <c r="A50" s="49" t="s">
        <v>16</v>
      </c>
      <c r="B50" s="50"/>
      <c r="C50" s="50"/>
      <c r="D50" s="50"/>
      <c r="E50" s="50"/>
      <c r="F50" s="51"/>
      <c r="G50" s="33">
        <f>G46+G48</f>
        <v>138.376820722292</v>
      </c>
    </row>
    <row r="51" ht="17.25" spans="1:7">
      <c r="A51" s="14" t="s">
        <v>63</v>
      </c>
      <c r="B51" s="15"/>
      <c r="C51" s="15"/>
      <c r="D51" s="15"/>
      <c r="E51" s="15"/>
      <c r="F51" s="16"/>
      <c r="G51" s="23">
        <f>G10+G15+G19+G23+G28+G39+G44+G50</f>
        <v>906.24804695725</v>
      </c>
    </row>
    <row r="52" ht="15" spans="1:7">
      <c r="A52" s="46" t="s">
        <v>64</v>
      </c>
      <c r="B52" s="47"/>
      <c r="C52" s="47"/>
      <c r="D52" s="47"/>
      <c r="E52" s="47"/>
      <c r="F52" s="47"/>
      <c r="G52" s="48"/>
    </row>
    <row r="69" ht="13.5"/>
  </sheetData>
  <mergeCells count="74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C10:D10"/>
    <mergeCell ref="E10:F10"/>
    <mergeCell ref="A11:G11"/>
    <mergeCell ref="A12:G12"/>
    <mergeCell ref="C13:D13"/>
    <mergeCell ref="E13:F13"/>
    <mergeCell ref="C14:D14"/>
    <mergeCell ref="E14:F14"/>
    <mergeCell ref="C15:D15"/>
    <mergeCell ref="E15:F15"/>
    <mergeCell ref="A16:G16"/>
    <mergeCell ref="C17:D17"/>
    <mergeCell ref="E17:F17"/>
    <mergeCell ref="C18:D18"/>
    <mergeCell ref="E18:F18"/>
    <mergeCell ref="C19:D19"/>
    <mergeCell ref="E19:F19"/>
    <mergeCell ref="A20:G20"/>
    <mergeCell ref="C21:D21"/>
    <mergeCell ref="E21:F21"/>
    <mergeCell ref="C22:D22"/>
    <mergeCell ref="E22:F22"/>
    <mergeCell ref="C23:D23"/>
    <mergeCell ref="E23:F23"/>
    <mergeCell ref="A24:G24"/>
    <mergeCell ref="C25:D25"/>
    <mergeCell ref="E25:F25"/>
    <mergeCell ref="C26:D26"/>
    <mergeCell ref="E26:F26"/>
    <mergeCell ref="C27:D27"/>
    <mergeCell ref="E27:F27"/>
    <mergeCell ref="C28:D28"/>
    <mergeCell ref="E28:F28"/>
    <mergeCell ref="A29:G29"/>
    <mergeCell ref="A30:G30"/>
    <mergeCell ref="C31:D31"/>
    <mergeCell ref="E31:F31"/>
    <mergeCell ref="C32:D32"/>
    <mergeCell ref="E32:F32"/>
    <mergeCell ref="C33:D33"/>
    <mergeCell ref="E33:F33"/>
    <mergeCell ref="C34:D34"/>
    <mergeCell ref="E34:F34"/>
    <mergeCell ref="C35:D35"/>
    <mergeCell ref="E35:F35"/>
    <mergeCell ref="C36:D36"/>
    <mergeCell ref="E36:F36"/>
    <mergeCell ref="C37:D37"/>
    <mergeCell ref="E37:F37"/>
    <mergeCell ref="C38:D38"/>
    <mergeCell ref="E38:F38"/>
    <mergeCell ref="C39:D39"/>
    <mergeCell ref="E39:F39"/>
    <mergeCell ref="A40:G40"/>
    <mergeCell ref="A45:G45"/>
    <mergeCell ref="A46:F46"/>
    <mergeCell ref="A47:F47"/>
    <mergeCell ref="A48:F48"/>
    <mergeCell ref="A49:F49"/>
    <mergeCell ref="A50:F50"/>
    <mergeCell ref="A51:F51"/>
    <mergeCell ref="A52:G52"/>
  </mergeCells>
  <pageMargins left="0.7" right="0.7" top="0.432638888888889" bottom="0.314583333333333" header="0.3" footer="0.3"/>
  <pageSetup paperSize="9" scale="87" orientation="portrait"/>
  <headerFooter/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72"/>
  <sheetViews>
    <sheetView topLeftCell="A28" workbookViewId="0">
      <selection activeCell="E62" sqref="E62"/>
    </sheetView>
  </sheetViews>
  <sheetFormatPr defaultColWidth="8.75" defaultRowHeight="16.5"/>
  <cols>
    <col min="1" max="1" width="13.3666666666667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108</v>
      </c>
      <c r="C4" s="10" t="s">
        <v>6</v>
      </c>
      <c r="D4" s="11" t="s">
        <v>109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ht="15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2</v>
      </c>
      <c r="C7" s="18">
        <v>1.6</v>
      </c>
      <c r="D7" s="19"/>
      <c r="E7" s="18">
        <v>96.35</v>
      </c>
      <c r="F7" s="19"/>
      <c r="G7" s="21">
        <f>B7*C7*E7</f>
        <v>308.32</v>
      </c>
    </row>
    <row r="8" ht="16.15" customHeight="1" spans="1:12">
      <c r="A8" s="20" t="s">
        <v>15</v>
      </c>
      <c r="B8" s="20">
        <v>2</v>
      </c>
      <c r="C8" s="18">
        <v>1.6</v>
      </c>
      <c r="D8" s="19"/>
      <c r="E8" s="18">
        <v>206.68</v>
      </c>
      <c r="F8" s="19"/>
      <c r="G8" s="21">
        <f>B8*C8*E8</f>
        <v>661.376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969.696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ht="16.15" customHeight="1" spans="1:12">
      <c r="A13" s="20"/>
      <c r="B13" s="20"/>
      <c r="C13" s="26"/>
      <c r="D13" s="27"/>
      <c r="E13" s="26"/>
      <c r="F13" s="27"/>
      <c r="G13" s="28">
        <f>C13*E13</f>
        <v>0</v>
      </c>
    </row>
    <row r="14" ht="17.25" spans="1:12">
      <c r="A14" s="20" t="s">
        <v>16</v>
      </c>
      <c r="B14" s="22"/>
      <c r="C14" s="26"/>
      <c r="D14" s="27"/>
      <c r="E14" s="26"/>
      <c r="F14" s="27"/>
      <c r="G14" s="23">
        <f>SUM(G13:G13)</f>
        <v>0</v>
      </c>
    </row>
    <row r="15" spans="1:12">
      <c r="A15" s="14" t="s">
        <v>23</v>
      </c>
      <c r="B15" s="15"/>
      <c r="C15" s="15"/>
      <c r="D15" s="15"/>
      <c r="E15" s="15"/>
      <c r="F15" s="15"/>
      <c r="G15" s="16"/>
    </row>
    <row r="16" spans="1:12">
      <c r="A16" s="20" t="s">
        <v>19</v>
      </c>
      <c r="B16" s="20" t="s">
        <v>20</v>
      </c>
      <c r="C16" s="26" t="s">
        <v>21</v>
      </c>
      <c r="D16" s="27"/>
      <c r="E16" s="26" t="s">
        <v>22</v>
      </c>
      <c r="F16" s="27"/>
      <c r="G16" s="20" t="s">
        <v>13</v>
      </c>
    </row>
    <row r="17" ht="17.25" spans="1:7">
      <c r="A17" s="29"/>
      <c r="B17" s="30"/>
      <c r="C17" s="26"/>
      <c r="D17" s="27"/>
      <c r="E17" s="31"/>
      <c r="F17" s="32"/>
      <c r="G17" s="28">
        <f>C17*E17</f>
        <v>0</v>
      </c>
    </row>
    <row r="18" ht="17.25" spans="1:7">
      <c r="A18" s="29" t="s">
        <v>16</v>
      </c>
      <c r="B18" s="30"/>
      <c r="C18" s="31"/>
      <c r="D18" s="32"/>
      <c r="E18" s="31"/>
      <c r="F18" s="32"/>
      <c r="G18" s="33">
        <f>SUM(G17:G17)</f>
        <v>0</v>
      </c>
    </row>
    <row r="19" spans="1:7">
      <c r="A19" s="24" t="s">
        <v>34</v>
      </c>
      <c r="B19" s="24"/>
      <c r="C19" s="24"/>
      <c r="D19" s="24"/>
      <c r="E19" s="24"/>
      <c r="F19" s="24"/>
      <c r="G19" s="24"/>
    </row>
    <row r="20" ht="15" spans="1:7">
      <c r="A20" s="20" t="s">
        <v>35</v>
      </c>
      <c r="B20" s="20" t="s">
        <v>36</v>
      </c>
      <c r="C20" s="26" t="s">
        <v>21</v>
      </c>
      <c r="D20" s="27"/>
      <c r="E20" s="26" t="s">
        <v>37</v>
      </c>
      <c r="F20" s="27"/>
      <c r="G20" s="20" t="s">
        <v>38</v>
      </c>
    </row>
    <row r="21" ht="17.25" spans="1:7">
      <c r="A21" s="20"/>
      <c r="B21" s="22"/>
      <c r="C21" s="26"/>
      <c r="D21" s="27"/>
      <c r="E21" s="26"/>
      <c r="F21" s="27"/>
      <c r="G21" s="21">
        <f>C21*E21</f>
        <v>0</v>
      </c>
    </row>
    <row r="22" ht="17.25" spans="1:7">
      <c r="A22" s="20" t="s">
        <v>16</v>
      </c>
      <c r="B22" s="22"/>
      <c r="C22" s="26"/>
      <c r="D22" s="27"/>
      <c r="E22" s="26"/>
      <c r="F22" s="27"/>
      <c r="G22" s="21">
        <f>SUM(G21:G21)</f>
        <v>0</v>
      </c>
    </row>
    <row r="23" ht="15" spans="1:7">
      <c r="A23" s="14" t="s">
        <v>39</v>
      </c>
      <c r="B23" s="15"/>
      <c r="C23" s="15"/>
      <c r="D23" s="15"/>
      <c r="E23" s="15"/>
      <c r="F23" s="15"/>
      <c r="G23" s="16"/>
    </row>
    <row r="24" spans="1:7">
      <c r="A24" s="20" t="s">
        <v>35</v>
      </c>
      <c r="B24" s="20" t="s">
        <v>36</v>
      </c>
      <c r="C24" s="26" t="s">
        <v>40</v>
      </c>
      <c r="D24" s="27"/>
      <c r="E24" s="26" t="s">
        <v>22</v>
      </c>
      <c r="F24" s="27"/>
      <c r="G24" s="20" t="s">
        <v>13</v>
      </c>
    </row>
    <row r="25" spans="1:7">
      <c r="A25" s="20" t="s">
        <v>41</v>
      </c>
      <c r="B25" s="20" t="s">
        <v>42</v>
      </c>
      <c r="C25" s="26">
        <v>2</v>
      </c>
      <c r="D25" s="27"/>
      <c r="E25" s="26">
        <v>1.74</v>
      </c>
      <c r="F25" s="27"/>
      <c r="G25" s="21">
        <f>C25*E25</f>
        <v>3.48</v>
      </c>
    </row>
    <row r="26" spans="1:7">
      <c r="A26" s="20" t="s">
        <v>43</v>
      </c>
      <c r="B26" s="20" t="s">
        <v>44</v>
      </c>
      <c r="C26" s="26">
        <v>5</v>
      </c>
      <c r="D26" s="27"/>
      <c r="E26" s="26">
        <v>0.75</v>
      </c>
      <c r="F26" s="27"/>
      <c r="G26" s="21">
        <f>C26*E26</f>
        <v>3.75</v>
      </c>
    </row>
    <row r="27" ht="17.25" spans="1:7">
      <c r="A27" s="20" t="s">
        <v>16</v>
      </c>
      <c r="B27" s="34"/>
      <c r="C27" s="26"/>
      <c r="D27" s="27"/>
      <c r="E27" s="26"/>
      <c r="F27" s="27"/>
      <c r="G27" s="23">
        <f>SUM(G25:G26)</f>
        <v>7.23</v>
      </c>
    </row>
    <row r="28" spans="1:7">
      <c r="A28" s="14" t="s">
        <v>45</v>
      </c>
      <c r="B28" s="15"/>
      <c r="C28" s="15"/>
      <c r="D28" s="15"/>
      <c r="E28" s="15"/>
      <c r="F28" s="15"/>
      <c r="G28" s="16"/>
    </row>
    <row r="29" spans="1:7">
      <c r="A29" s="35" t="s">
        <v>46</v>
      </c>
      <c r="B29" s="36"/>
      <c r="C29" s="36"/>
      <c r="D29" s="36"/>
      <c r="E29" s="15"/>
      <c r="F29" s="15"/>
      <c r="G29" s="16"/>
    </row>
    <row r="30" spans="1:7">
      <c r="A30" s="37" t="s">
        <v>47</v>
      </c>
      <c r="B30" s="37" t="s">
        <v>48</v>
      </c>
      <c r="C30" s="37" t="s">
        <v>49</v>
      </c>
      <c r="D30" s="38"/>
      <c r="E30" s="39" t="s">
        <v>50</v>
      </c>
      <c r="F30" s="27"/>
      <c r="G30" s="20" t="s">
        <v>13</v>
      </c>
    </row>
    <row r="31" spans="1:7">
      <c r="A31" s="20" t="s">
        <v>51</v>
      </c>
      <c r="B31" s="20">
        <v>180000</v>
      </c>
      <c r="C31" s="52">
        <v>5</v>
      </c>
      <c r="D31" s="38"/>
      <c r="E31" s="40">
        <v>1.6</v>
      </c>
      <c r="F31" s="41"/>
      <c r="G31" s="21">
        <f t="shared" ref="G31:G37" si="0">IFERROR(B31/C31/12/22/8*E31,0)</f>
        <v>27.2727272727273</v>
      </c>
    </row>
    <row r="32" spans="1:7">
      <c r="A32" s="20" t="s">
        <v>77</v>
      </c>
      <c r="B32" s="20">
        <v>138000</v>
      </c>
      <c r="C32" s="26">
        <v>5</v>
      </c>
      <c r="D32" s="27"/>
      <c r="E32" s="40">
        <v>1.6</v>
      </c>
      <c r="F32" s="41"/>
      <c r="G32" s="21">
        <f t="shared" si="0"/>
        <v>20.9090909090909</v>
      </c>
    </row>
    <row r="33" spans="1:7">
      <c r="A33" s="26" t="s">
        <v>92</v>
      </c>
      <c r="B33" s="20">
        <v>88500</v>
      </c>
      <c r="C33" s="26">
        <v>5</v>
      </c>
      <c r="D33" s="27"/>
      <c r="E33" s="40">
        <v>1.6</v>
      </c>
      <c r="F33" s="41"/>
      <c r="G33" s="21">
        <f t="shared" si="0"/>
        <v>13.4090909090909</v>
      </c>
    </row>
    <row r="34" spans="1:7">
      <c r="A34" s="26" t="s">
        <v>86</v>
      </c>
      <c r="B34" s="20">
        <v>1188</v>
      </c>
      <c r="C34" s="26">
        <v>5</v>
      </c>
      <c r="D34" s="27"/>
      <c r="E34" s="40">
        <v>1.6</v>
      </c>
      <c r="F34" s="41"/>
      <c r="G34" s="21">
        <f t="shared" si="0"/>
        <v>0.18</v>
      </c>
    </row>
    <row r="35" spans="1:7">
      <c r="A35" s="26" t="s">
        <v>52</v>
      </c>
      <c r="B35" s="20">
        <v>4000</v>
      </c>
      <c r="C35" s="26">
        <v>5</v>
      </c>
      <c r="D35" s="27"/>
      <c r="E35" s="40">
        <v>1.6</v>
      </c>
      <c r="F35" s="41"/>
      <c r="G35" s="21">
        <f t="shared" si="0"/>
        <v>0.606060606060606</v>
      </c>
    </row>
    <row r="36" spans="1:7">
      <c r="A36" s="26" t="s">
        <v>53</v>
      </c>
      <c r="B36" s="20">
        <v>3550</v>
      </c>
      <c r="C36" s="26">
        <v>5</v>
      </c>
      <c r="D36" s="27"/>
      <c r="E36" s="40">
        <v>1.6</v>
      </c>
      <c r="F36" s="41"/>
      <c r="G36" s="21">
        <f t="shared" si="0"/>
        <v>0.537878787878788</v>
      </c>
    </row>
    <row r="37" spans="1:7">
      <c r="A37" s="26" t="s">
        <v>87</v>
      </c>
      <c r="B37" s="20">
        <v>5000</v>
      </c>
      <c r="C37" s="26">
        <v>5</v>
      </c>
      <c r="D37" s="27"/>
      <c r="E37" s="40">
        <v>1.6</v>
      </c>
      <c r="F37" s="41"/>
      <c r="G37" s="21">
        <f t="shared" si="0"/>
        <v>0.757575757575758</v>
      </c>
    </row>
    <row r="38" ht="17.25" spans="1:7">
      <c r="A38" s="26" t="s">
        <v>16</v>
      </c>
      <c r="B38" s="34"/>
      <c r="C38" s="26"/>
      <c r="D38" s="27"/>
      <c r="E38" s="39"/>
      <c r="F38" s="27"/>
      <c r="G38" s="23">
        <f>SUM(G31:G37)</f>
        <v>63.6724242424242</v>
      </c>
    </row>
    <row r="39" spans="1:7">
      <c r="A39" s="42" t="s">
        <v>54</v>
      </c>
      <c r="B39" s="43"/>
      <c r="C39" s="43"/>
      <c r="D39" s="43"/>
      <c r="E39" s="43"/>
      <c r="F39" s="43"/>
      <c r="G39" s="44"/>
    </row>
    <row r="40" ht="30" spans="1:7">
      <c r="A40" s="17" t="s">
        <v>35</v>
      </c>
      <c r="B40" s="17" t="s">
        <v>48</v>
      </c>
      <c r="C40" s="18" t="s">
        <v>55</v>
      </c>
      <c r="D40" s="17" t="s">
        <v>56</v>
      </c>
      <c r="E40" s="17" t="s">
        <v>49</v>
      </c>
      <c r="F40" s="17" t="s">
        <v>50</v>
      </c>
      <c r="G40" s="17" t="s">
        <v>13</v>
      </c>
    </row>
    <row r="41" ht="15" spans="1:7">
      <c r="A41" s="20" t="s">
        <v>88</v>
      </c>
      <c r="B41" s="45">
        <v>46244103.63</v>
      </c>
      <c r="C41" s="20">
        <v>13777</v>
      </c>
      <c r="D41" s="20">
        <v>580</v>
      </c>
      <c r="E41" s="20">
        <v>50</v>
      </c>
      <c r="F41" s="20">
        <v>1.6</v>
      </c>
      <c r="G41" s="21">
        <f>IFERROR(B41/C41/E41/12/22/8*D41*F41,0)</f>
        <v>29.4975377335084</v>
      </c>
    </row>
    <row r="42" ht="17.25" spans="1:7">
      <c r="A42" s="20" t="s">
        <v>16</v>
      </c>
      <c r="B42" s="20"/>
      <c r="C42" s="20"/>
      <c r="D42" s="20"/>
      <c r="E42" s="20"/>
      <c r="F42" s="20"/>
      <c r="G42" s="33">
        <f>SUM(G41:G41)</f>
        <v>29.4975377335084</v>
      </c>
    </row>
    <row r="43" ht="15" spans="1:7">
      <c r="A43" s="24" t="s">
        <v>58</v>
      </c>
      <c r="B43" s="24"/>
      <c r="C43" s="24"/>
      <c r="D43" s="24"/>
      <c r="E43" s="24"/>
      <c r="F43" s="24"/>
      <c r="G43" s="24"/>
    </row>
    <row r="44" spans="1:7">
      <c r="A44" s="14" t="s">
        <v>59</v>
      </c>
      <c r="B44" s="15"/>
      <c r="C44" s="15"/>
      <c r="D44" s="15"/>
      <c r="E44" s="15"/>
      <c r="F44" s="16"/>
      <c r="G44" s="21">
        <f>(G9+G14+G18+G27+G38+G42)*G45</f>
        <v>192.617273155668</v>
      </c>
    </row>
    <row r="45" spans="1:7">
      <c r="A45" s="14" t="s">
        <v>60</v>
      </c>
      <c r="B45" s="15"/>
      <c r="C45" s="15"/>
      <c r="D45" s="15"/>
      <c r="E45" s="15"/>
      <c r="F45" s="16"/>
      <c r="G45" s="28">
        <v>0.18</v>
      </c>
    </row>
    <row r="46" spans="1:7">
      <c r="A46" s="46" t="s">
        <v>61</v>
      </c>
      <c r="B46" s="47"/>
      <c r="C46" s="47"/>
      <c r="D46" s="47"/>
      <c r="E46" s="47"/>
      <c r="F46" s="48"/>
      <c r="G46" s="28">
        <f>G47</f>
        <v>0.16</v>
      </c>
    </row>
    <row r="47" spans="1:7">
      <c r="A47" s="14" t="s">
        <v>62</v>
      </c>
      <c r="B47" s="15"/>
      <c r="C47" s="15"/>
      <c r="D47" s="15"/>
      <c r="E47" s="15"/>
      <c r="F47" s="16"/>
      <c r="G47" s="28">
        <v>0.16</v>
      </c>
    </row>
    <row r="48" ht="17.25" spans="1:7">
      <c r="A48" s="49" t="s">
        <v>16</v>
      </c>
      <c r="B48" s="50"/>
      <c r="C48" s="50"/>
      <c r="D48" s="50"/>
      <c r="E48" s="50"/>
      <c r="F48" s="51"/>
      <c r="G48" s="33">
        <f>G44+G46</f>
        <v>192.777273155668</v>
      </c>
    </row>
    <row r="49" ht="17.25" spans="1:7">
      <c r="A49" s="14" t="s">
        <v>63</v>
      </c>
      <c r="B49" s="15"/>
      <c r="C49" s="15"/>
      <c r="D49" s="15"/>
      <c r="E49" s="15"/>
      <c r="F49" s="16"/>
      <c r="G49" s="23">
        <f>G9+G14+G18+G22+G27+G38+G42+G48</f>
        <v>1262.8732351316</v>
      </c>
    </row>
    <row r="50" ht="15" spans="1:7">
      <c r="A50" s="46" t="s">
        <v>64</v>
      </c>
      <c r="B50" s="47"/>
      <c r="C50" s="47"/>
      <c r="D50" s="47"/>
      <c r="E50" s="47"/>
      <c r="F50" s="47"/>
      <c r="G50" s="48"/>
    </row>
    <row r="72" ht="13.5"/>
  </sheetData>
  <mergeCells count="72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A15:G15"/>
    <mergeCell ref="C16:D16"/>
    <mergeCell ref="E16:F16"/>
    <mergeCell ref="C17:D17"/>
    <mergeCell ref="E17:F17"/>
    <mergeCell ref="C18:D18"/>
    <mergeCell ref="E18:F18"/>
    <mergeCell ref="A19:G19"/>
    <mergeCell ref="C20:D20"/>
    <mergeCell ref="E20:F20"/>
    <mergeCell ref="C21:D21"/>
    <mergeCell ref="E21:F21"/>
    <mergeCell ref="C22:D22"/>
    <mergeCell ref="E22:F22"/>
    <mergeCell ref="A23:G23"/>
    <mergeCell ref="C24:D24"/>
    <mergeCell ref="E24:F24"/>
    <mergeCell ref="C25:D25"/>
    <mergeCell ref="E25:F25"/>
    <mergeCell ref="C26:D26"/>
    <mergeCell ref="E26:F26"/>
    <mergeCell ref="C27:D27"/>
    <mergeCell ref="E27:F27"/>
    <mergeCell ref="A28:G28"/>
    <mergeCell ref="A29:G29"/>
    <mergeCell ref="C30:D30"/>
    <mergeCell ref="E30:F30"/>
    <mergeCell ref="C31:D31"/>
    <mergeCell ref="E31:F31"/>
    <mergeCell ref="C32:D32"/>
    <mergeCell ref="E32:F32"/>
    <mergeCell ref="C33:D33"/>
    <mergeCell ref="E33:F33"/>
    <mergeCell ref="C34:D34"/>
    <mergeCell ref="E34:F34"/>
    <mergeCell ref="C35:D35"/>
    <mergeCell ref="E35:F35"/>
    <mergeCell ref="C36:D36"/>
    <mergeCell ref="E36:F36"/>
    <mergeCell ref="C37:D37"/>
    <mergeCell ref="E37:F37"/>
    <mergeCell ref="C38:D38"/>
    <mergeCell ref="E38:F38"/>
    <mergeCell ref="A39:G39"/>
    <mergeCell ref="A43:G43"/>
    <mergeCell ref="A44:F44"/>
    <mergeCell ref="A45:F45"/>
    <mergeCell ref="A46:F46"/>
    <mergeCell ref="A47:F47"/>
    <mergeCell ref="A48:F48"/>
    <mergeCell ref="A49:F49"/>
    <mergeCell ref="A50:G50"/>
  </mergeCells>
  <pageMargins left="0.7" right="0.7" top="0.432638888888889" bottom="0.354166666666667" header="0.3" footer="0.3"/>
  <pageSetup paperSize="9" scale="91" orientation="portrait"/>
  <headerFooter/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63"/>
  <sheetViews>
    <sheetView topLeftCell="A39" workbookViewId="0">
      <selection activeCell="B3" sqref="B3:G3"/>
    </sheetView>
  </sheetViews>
  <sheetFormatPr defaultColWidth="8.75" defaultRowHeight="16.5"/>
  <cols>
    <col min="1" max="1" width="21.625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10" width="8.75" style="1"/>
    <col min="11" max="11" width="9" style="1" customWidth="1"/>
    <col min="12" max="16384" width="8.75" style="1"/>
  </cols>
  <sheetData>
    <row r="1" spans="1:11">
      <c r="A1" s="1" t="s">
        <v>0</v>
      </c>
    </row>
    <row r="2" ht="32.25" spans="1:11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</row>
    <row r="3" ht="28.5" spans="1:11">
      <c r="A3" s="4" t="s">
        <v>2</v>
      </c>
      <c r="B3" s="119" t="s">
        <v>3</v>
      </c>
      <c r="C3" s="119"/>
      <c r="D3" s="119"/>
      <c r="E3" s="119"/>
      <c r="F3" s="119"/>
      <c r="G3" s="120"/>
      <c r="H3" s="7"/>
      <c r="I3" s="7"/>
      <c r="J3" s="7"/>
    </row>
    <row r="4" spans="1:11">
      <c r="A4" s="8" t="s">
        <v>4</v>
      </c>
      <c r="B4" s="9" t="s">
        <v>110</v>
      </c>
      <c r="C4" s="10" t="s">
        <v>6</v>
      </c>
      <c r="D4" s="11" t="s">
        <v>111</v>
      </c>
      <c r="E4" s="11"/>
      <c r="F4" s="11"/>
      <c r="G4" s="12"/>
      <c r="H4" s="13"/>
      <c r="I4" s="13"/>
      <c r="J4" s="13"/>
    </row>
    <row r="5" spans="1:11">
      <c r="A5" s="14" t="s">
        <v>8</v>
      </c>
      <c r="B5" s="15"/>
      <c r="C5" s="15"/>
      <c r="D5" s="15"/>
      <c r="E5" s="15"/>
      <c r="F5" s="15"/>
      <c r="G5" s="16"/>
    </row>
    <row r="6" spans="1:11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spans="1:11">
      <c r="A7" s="20" t="s">
        <v>14</v>
      </c>
      <c r="B7" s="20">
        <v>2</v>
      </c>
      <c r="C7" s="18">
        <v>1.5</v>
      </c>
      <c r="D7" s="19"/>
      <c r="E7" s="18">
        <v>96.35</v>
      </c>
      <c r="F7" s="19"/>
      <c r="G7" s="21">
        <f>B7*C7*E7</f>
        <v>289.05</v>
      </c>
    </row>
    <row r="8" spans="1:11">
      <c r="A8" s="20" t="s">
        <v>15</v>
      </c>
      <c r="B8" s="20">
        <v>2</v>
      </c>
      <c r="C8" s="18">
        <v>1.5</v>
      </c>
      <c r="D8" s="19"/>
      <c r="E8" s="18">
        <v>206.68</v>
      </c>
      <c r="F8" s="19"/>
      <c r="G8" s="21">
        <f>B8*C8*E8</f>
        <v>620.04</v>
      </c>
    </row>
    <row r="9" ht="17.25" spans="1:11">
      <c r="A9" s="20" t="s">
        <v>16</v>
      </c>
      <c r="B9" s="20"/>
      <c r="C9" s="18"/>
      <c r="D9" s="19"/>
      <c r="E9" s="18"/>
      <c r="F9" s="19"/>
      <c r="G9" s="23">
        <f>SUM(G7:G8)</f>
        <v>909.09</v>
      </c>
    </row>
    <row r="10" spans="1:11">
      <c r="A10" s="24" t="s">
        <v>17</v>
      </c>
      <c r="B10" s="24"/>
      <c r="C10" s="24"/>
      <c r="D10" s="24"/>
      <c r="E10" s="24"/>
      <c r="F10" s="24"/>
      <c r="G10" s="24"/>
    </row>
    <row r="11" spans="1:11">
      <c r="A11" s="25" t="s">
        <v>18</v>
      </c>
      <c r="B11" s="25"/>
      <c r="C11" s="25"/>
      <c r="D11" s="25"/>
      <c r="E11" s="25"/>
      <c r="F11" s="25"/>
      <c r="G11" s="25"/>
    </row>
    <row r="12" spans="1:11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s="1" customFormat="1" ht="17.25" spans="1:11">
      <c r="A13" s="20" t="s">
        <v>100</v>
      </c>
      <c r="B13" s="20" t="s">
        <v>33</v>
      </c>
      <c r="C13" s="26">
        <v>2</v>
      </c>
      <c r="D13" s="27"/>
      <c r="E13" s="26">
        <v>42</v>
      </c>
      <c r="F13" s="27"/>
      <c r="G13" s="124">
        <f>C13*E13</f>
        <v>84</v>
      </c>
    </row>
    <row r="14" ht="17.25" spans="1:11">
      <c r="A14" s="20" t="s">
        <v>99</v>
      </c>
      <c r="B14" s="22" t="s">
        <v>33</v>
      </c>
      <c r="C14" s="26">
        <v>1</v>
      </c>
      <c r="D14" s="27"/>
      <c r="E14" s="26">
        <v>0.33</v>
      </c>
      <c r="F14" s="27"/>
      <c r="G14" s="28">
        <f>C14*E14</f>
        <v>0.33</v>
      </c>
    </row>
    <row r="15" ht="17.25" spans="1:11">
      <c r="A15" s="20" t="s">
        <v>101</v>
      </c>
      <c r="B15" s="22" t="s">
        <v>33</v>
      </c>
      <c r="C15" s="26">
        <v>1</v>
      </c>
      <c r="D15" s="27"/>
      <c r="E15" s="26">
        <v>38</v>
      </c>
      <c r="F15" s="27"/>
      <c r="G15" s="28">
        <f>C15*E15</f>
        <v>38</v>
      </c>
    </row>
    <row r="16" ht="17.25" spans="1:11">
      <c r="A16" s="20" t="s">
        <v>102</v>
      </c>
      <c r="B16" s="22" t="s">
        <v>103</v>
      </c>
      <c r="C16" s="26">
        <v>1</v>
      </c>
      <c r="D16" s="27"/>
      <c r="E16" s="26">
        <v>10</v>
      </c>
      <c r="F16" s="27"/>
      <c r="G16" s="21">
        <f>C16*E16</f>
        <v>10</v>
      </c>
    </row>
    <row r="17" ht="17.25" spans="1:7">
      <c r="A17" s="20" t="s">
        <v>16</v>
      </c>
      <c r="B17" s="22"/>
      <c r="C17" s="26"/>
      <c r="D17" s="27"/>
      <c r="E17" s="26"/>
      <c r="F17" s="27"/>
      <c r="G17" s="23">
        <f>SUM(G13:G16)</f>
        <v>132.33</v>
      </c>
    </row>
    <row r="18" spans="1:7">
      <c r="A18" s="14" t="s">
        <v>23</v>
      </c>
      <c r="B18" s="15"/>
      <c r="C18" s="15"/>
      <c r="D18" s="15"/>
      <c r="E18" s="15"/>
      <c r="F18" s="15"/>
      <c r="G18" s="16"/>
    </row>
    <row r="19" spans="1:7">
      <c r="A19" s="20" t="s">
        <v>19</v>
      </c>
      <c r="B19" s="20" t="s">
        <v>20</v>
      </c>
      <c r="C19" s="26" t="s">
        <v>21</v>
      </c>
      <c r="D19" s="27"/>
      <c r="E19" s="26" t="s">
        <v>22</v>
      </c>
      <c r="F19" s="27"/>
      <c r="G19" s="20" t="s">
        <v>13</v>
      </c>
    </row>
    <row r="20" spans="1:7">
      <c r="A20" s="20" t="s">
        <v>24</v>
      </c>
      <c r="B20" s="20" t="s">
        <v>25</v>
      </c>
      <c r="C20" s="26">
        <v>4</v>
      </c>
      <c r="D20" s="27"/>
      <c r="E20" s="26">
        <v>0.32</v>
      </c>
      <c r="F20" s="27"/>
      <c r="G20" s="28">
        <f t="shared" ref="G20:G35" si="0">C20*E20</f>
        <v>1.28</v>
      </c>
    </row>
    <row r="21" spans="1:7">
      <c r="A21" s="20" t="s">
        <v>26</v>
      </c>
      <c r="B21" s="20" t="s">
        <v>25</v>
      </c>
      <c r="C21" s="26">
        <v>4</v>
      </c>
      <c r="D21" s="27"/>
      <c r="E21" s="26">
        <v>0.45</v>
      </c>
      <c r="F21" s="27"/>
      <c r="G21" s="28">
        <f t="shared" si="0"/>
        <v>1.8</v>
      </c>
    </row>
    <row r="22" spans="1:7">
      <c r="A22" s="20" t="s">
        <v>27</v>
      </c>
      <c r="B22" s="20" t="s">
        <v>28</v>
      </c>
      <c r="C22" s="26">
        <v>3</v>
      </c>
      <c r="D22" s="27"/>
      <c r="E22" s="26">
        <v>2.3</v>
      </c>
      <c r="F22" s="27"/>
      <c r="G22" s="28">
        <f t="shared" si="0"/>
        <v>6.9</v>
      </c>
    </row>
    <row r="23" spans="1:7">
      <c r="A23" s="20" t="s">
        <v>29</v>
      </c>
      <c r="B23" s="20" t="s">
        <v>25</v>
      </c>
      <c r="C23" s="26">
        <v>1</v>
      </c>
      <c r="D23" s="27"/>
      <c r="E23" s="26">
        <v>3.5</v>
      </c>
      <c r="F23" s="27"/>
      <c r="G23" s="28">
        <f t="shared" si="0"/>
        <v>3.5</v>
      </c>
    </row>
    <row r="24" spans="1:7">
      <c r="A24" s="20" t="s">
        <v>30</v>
      </c>
      <c r="B24" s="20" t="s">
        <v>31</v>
      </c>
      <c r="C24" s="26">
        <v>0.5</v>
      </c>
      <c r="D24" s="27"/>
      <c r="E24" s="26">
        <v>5.7</v>
      </c>
      <c r="F24" s="27"/>
      <c r="G24" s="28">
        <f t="shared" si="0"/>
        <v>2.85</v>
      </c>
    </row>
    <row r="25" spans="1:7">
      <c r="A25" s="20" t="s">
        <v>32</v>
      </c>
      <c r="B25" s="20" t="s">
        <v>33</v>
      </c>
      <c r="C25" s="26">
        <v>1</v>
      </c>
      <c r="D25" s="27"/>
      <c r="E25" s="26">
        <v>0.38</v>
      </c>
      <c r="F25" s="27"/>
      <c r="G25" s="28">
        <f t="shared" si="0"/>
        <v>0.38</v>
      </c>
    </row>
    <row r="26" spans="1:7">
      <c r="A26" s="20" t="s">
        <v>83</v>
      </c>
      <c r="B26" s="20" t="s">
        <v>84</v>
      </c>
      <c r="C26" s="26">
        <v>2</v>
      </c>
      <c r="D26" s="27"/>
      <c r="E26" s="26">
        <v>7.6</v>
      </c>
      <c r="F26" s="27"/>
      <c r="G26" s="28">
        <f t="shared" si="0"/>
        <v>15.2</v>
      </c>
    </row>
    <row r="27" s="1" customFormat="1" ht="17.25" spans="1:7">
      <c r="A27" s="29" t="s">
        <v>104</v>
      </c>
      <c r="B27" s="30" t="s">
        <v>33</v>
      </c>
      <c r="C27" s="26">
        <v>3</v>
      </c>
      <c r="D27" s="27"/>
      <c r="E27" s="31">
        <v>0.6</v>
      </c>
      <c r="F27" s="32"/>
      <c r="G27" s="28">
        <f t="shared" si="0"/>
        <v>1.8</v>
      </c>
    </row>
    <row r="28" s="1" customFormat="1" ht="17.25" spans="1:7">
      <c r="A28" s="20" t="s">
        <v>105</v>
      </c>
      <c r="B28" s="20" t="s">
        <v>31</v>
      </c>
      <c r="C28" s="26">
        <v>0.5</v>
      </c>
      <c r="D28" s="27"/>
      <c r="E28" s="26">
        <v>6</v>
      </c>
      <c r="F28" s="27"/>
      <c r="G28" s="28">
        <f t="shared" si="0"/>
        <v>3</v>
      </c>
    </row>
    <row r="29" spans="1:7">
      <c r="A29" s="29" t="s">
        <v>85</v>
      </c>
      <c r="B29" s="29" t="s">
        <v>25</v>
      </c>
      <c r="C29" s="26">
        <v>1</v>
      </c>
      <c r="D29" s="27"/>
      <c r="E29" s="31">
        <v>280</v>
      </c>
      <c r="F29" s="32"/>
      <c r="G29" s="28">
        <f t="shared" si="0"/>
        <v>280</v>
      </c>
    </row>
    <row r="30" spans="1:7">
      <c r="A30" s="29" t="s">
        <v>80</v>
      </c>
      <c r="B30" s="29" t="s">
        <v>33</v>
      </c>
      <c r="C30" s="26">
        <v>5</v>
      </c>
      <c r="D30" s="27"/>
      <c r="E30" s="31">
        <v>0.7</v>
      </c>
      <c r="F30" s="32"/>
      <c r="G30" s="28">
        <f t="shared" si="0"/>
        <v>3.5</v>
      </c>
    </row>
    <row r="31" ht="17.25" spans="1:7">
      <c r="A31" s="29" t="s">
        <v>16</v>
      </c>
      <c r="B31" s="30"/>
      <c r="C31" s="31"/>
      <c r="D31" s="32"/>
      <c r="E31" s="31"/>
      <c r="F31" s="32"/>
      <c r="G31" s="33">
        <f>SUM(G20:G30)</f>
        <v>320.21</v>
      </c>
    </row>
    <row r="32" spans="1:7">
      <c r="A32" s="24" t="s">
        <v>34</v>
      </c>
      <c r="B32" s="24"/>
      <c r="C32" s="24"/>
      <c r="D32" s="24"/>
      <c r="E32" s="24"/>
      <c r="F32" s="24"/>
      <c r="G32" s="24"/>
    </row>
    <row r="33" spans="1:7">
      <c r="A33" s="20" t="s">
        <v>35</v>
      </c>
      <c r="B33" s="20" t="s">
        <v>36</v>
      </c>
      <c r="C33" s="26" t="s">
        <v>21</v>
      </c>
      <c r="D33" s="27"/>
      <c r="E33" s="26" t="s">
        <v>37</v>
      </c>
      <c r="F33" s="27"/>
      <c r="G33" s="20" t="s">
        <v>38</v>
      </c>
    </row>
    <row r="34" ht="17.25" spans="1:7">
      <c r="A34" s="20"/>
      <c r="B34" s="22"/>
      <c r="C34" s="26"/>
      <c r="D34" s="27"/>
      <c r="E34" s="26"/>
      <c r="F34" s="27"/>
      <c r="G34" s="21"/>
    </row>
    <row r="35" ht="17.25" spans="1:7">
      <c r="A35" s="20" t="s">
        <v>16</v>
      </c>
      <c r="B35" s="22"/>
      <c r="C35" s="26"/>
      <c r="D35" s="27"/>
      <c r="E35" s="26"/>
      <c r="F35" s="27"/>
      <c r="G35" s="21">
        <f>SUM(G34:G34)</f>
        <v>0</v>
      </c>
    </row>
    <row r="36" spans="1:7">
      <c r="A36" s="14" t="s">
        <v>39</v>
      </c>
      <c r="B36" s="15"/>
      <c r="C36" s="15"/>
      <c r="D36" s="15"/>
      <c r="E36" s="15"/>
      <c r="F36" s="15"/>
      <c r="G36" s="16"/>
    </row>
    <row r="37" spans="1:7">
      <c r="A37" s="20" t="s">
        <v>35</v>
      </c>
      <c r="B37" s="20" t="s">
        <v>36</v>
      </c>
      <c r="C37" s="26" t="s">
        <v>40</v>
      </c>
      <c r="D37" s="27"/>
      <c r="E37" s="26" t="s">
        <v>22</v>
      </c>
      <c r="F37" s="27"/>
      <c r="G37" s="20" t="s">
        <v>13</v>
      </c>
    </row>
    <row r="38" spans="1:7">
      <c r="A38" s="20" t="s">
        <v>41</v>
      </c>
      <c r="B38" s="20" t="s">
        <v>42</v>
      </c>
      <c r="C38" s="26">
        <v>2</v>
      </c>
      <c r="D38" s="27"/>
      <c r="E38" s="26">
        <v>1.74</v>
      </c>
      <c r="F38" s="27"/>
      <c r="G38" s="21">
        <f>C38*E38</f>
        <v>3.48</v>
      </c>
    </row>
    <row r="39" spans="1:7">
      <c r="A39" s="20" t="s">
        <v>43</v>
      </c>
      <c r="B39" s="20" t="s">
        <v>44</v>
      </c>
      <c r="C39" s="26">
        <v>5</v>
      </c>
      <c r="D39" s="27"/>
      <c r="E39" s="26">
        <v>0.75</v>
      </c>
      <c r="F39" s="27"/>
      <c r="G39" s="21">
        <f>C39*E39</f>
        <v>3.75</v>
      </c>
    </row>
    <row r="40" ht="17.25" spans="1:7">
      <c r="A40" s="20" t="s">
        <v>16</v>
      </c>
      <c r="B40" s="34"/>
      <c r="C40" s="26"/>
      <c r="D40" s="27"/>
      <c r="E40" s="26"/>
      <c r="F40" s="27"/>
      <c r="G40" s="23">
        <f>SUM(G38:G39)</f>
        <v>7.23</v>
      </c>
    </row>
    <row r="41" spans="1:7">
      <c r="A41" s="14" t="s">
        <v>45</v>
      </c>
      <c r="B41" s="15"/>
      <c r="C41" s="15"/>
      <c r="D41" s="15"/>
      <c r="E41" s="15"/>
      <c r="F41" s="15"/>
      <c r="G41" s="16"/>
    </row>
    <row r="42" spans="1:7">
      <c r="A42" s="35" t="s">
        <v>46</v>
      </c>
      <c r="B42" s="36"/>
      <c r="C42" s="36"/>
      <c r="D42" s="36"/>
      <c r="E42" s="15"/>
      <c r="F42" s="15"/>
      <c r="G42" s="16"/>
    </row>
    <row r="43" spans="1:7">
      <c r="A43" s="37" t="s">
        <v>47</v>
      </c>
      <c r="B43" s="37" t="s">
        <v>48</v>
      </c>
      <c r="C43" s="37" t="s">
        <v>49</v>
      </c>
      <c r="D43" s="38"/>
      <c r="E43" s="39" t="s">
        <v>50</v>
      </c>
      <c r="F43" s="27"/>
      <c r="G43" s="20" t="s">
        <v>13</v>
      </c>
    </row>
    <row r="44" spans="1:7">
      <c r="A44" s="20" t="s">
        <v>51</v>
      </c>
      <c r="B44" s="20">
        <v>180000</v>
      </c>
      <c r="C44" s="52">
        <v>5</v>
      </c>
      <c r="D44" s="38"/>
      <c r="E44" s="39">
        <v>1.5</v>
      </c>
      <c r="F44" s="27"/>
      <c r="G44" s="21">
        <f t="shared" ref="G44:G50" si="1">IFERROR(B44/C44/12/22/8*E44,0)</f>
        <v>25.5681818181818</v>
      </c>
    </row>
    <row r="45" spans="1:7">
      <c r="A45" s="20" t="s">
        <v>77</v>
      </c>
      <c r="B45" s="20">
        <v>138000</v>
      </c>
      <c r="C45" s="26">
        <v>5</v>
      </c>
      <c r="D45" s="27"/>
      <c r="E45" s="39">
        <v>1.5</v>
      </c>
      <c r="F45" s="27"/>
      <c r="G45" s="21">
        <f t="shared" si="1"/>
        <v>19.6022727272727</v>
      </c>
    </row>
    <row r="46" spans="1:7">
      <c r="A46" s="26" t="s">
        <v>92</v>
      </c>
      <c r="B46" s="20">
        <v>88500</v>
      </c>
      <c r="C46" s="26">
        <v>5</v>
      </c>
      <c r="D46" s="27"/>
      <c r="E46" s="39">
        <v>1.5</v>
      </c>
      <c r="F46" s="27"/>
      <c r="G46" s="21">
        <f t="shared" si="1"/>
        <v>12.5710227272727</v>
      </c>
    </row>
    <row r="47" spans="1:7">
      <c r="A47" s="26" t="s">
        <v>86</v>
      </c>
      <c r="B47" s="20">
        <v>1188</v>
      </c>
      <c r="C47" s="26">
        <v>5</v>
      </c>
      <c r="D47" s="27"/>
      <c r="E47" s="39">
        <v>1.5</v>
      </c>
      <c r="F47" s="27"/>
      <c r="G47" s="21">
        <f t="shared" si="1"/>
        <v>0.16875</v>
      </c>
    </row>
    <row r="48" spans="1:7">
      <c r="A48" s="26" t="s">
        <v>52</v>
      </c>
      <c r="B48" s="20">
        <v>4000</v>
      </c>
      <c r="C48" s="26">
        <v>5</v>
      </c>
      <c r="D48" s="27"/>
      <c r="E48" s="39">
        <v>1.5</v>
      </c>
      <c r="F48" s="27"/>
      <c r="G48" s="21">
        <f t="shared" si="1"/>
        <v>0.568181818181818</v>
      </c>
    </row>
    <row r="49" spans="1:7">
      <c r="A49" s="26" t="s">
        <v>53</v>
      </c>
      <c r="B49" s="20">
        <v>3550</v>
      </c>
      <c r="C49" s="26">
        <v>5</v>
      </c>
      <c r="D49" s="27"/>
      <c r="E49" s="39">
        <v>1.5</v>
      </c>
      <c r="F49" s="27"/>
      <c r="G49" s="21">
        <f t="shared" si="1"/>
        <v>0.504261363636364</v>
      </c>
    </row>
    <row r="50" spans="1:7">
      <c r="A50" s="26" t="s">
        <v>87</v>
      </c>
      <c r="B50" s="20">
        <v>5000</v>
      </c>
      <c r="C50" s="26">
        <v>5</v>
      </c>
      <c r="D50" s="27"/>
      <c r="E50" s="39">
        <v>1.5</v>
      </c>
      <c r="F50" s="27"/>
      <c r="G50" s="21">
        <f t="shared" si="1"/>
        <v>0.710227272727273</v>
      </c>
    </row>
    <row r="51" ht="17.25" spans="1:7">
      <c r="A51" s="26" t="s">
        <v>16</v>
      </c>
      <c r="B51" s="34"/>
      <c r="C51" s="26"/>
      <c r="D51" s="27"/>
      <c r="E51" s="39"/>
      <c r="F51" s="27"/>
      <c r="G51" s="23">
        <f>SUM(G44:G50)</f>
        <v>59.6928977272727</v>
      </c>
    </row>
    <row r="52" spans="1:7">
      <c r="A52" s="42" t="s">
        <v>54</v>
      </c>
      <c r="B52" s="43"/>
      <c r="C52" s="43"/>
      <c r="D52" s="43"/>
      <c r="E52" s="43"/>
      <c r="F52" s="43"/>
      <c r="G52" s="44"/>
    </row>
    <row r="53" ht="30" spans="1:7">
      <c r="A53" s="17" t="s">
        <v>35</v>
      </c>
      <c r="B53" s="17" t="s">
        <v>48</v>
      </c>
      <c r="C53" s="18" t="s">
        <v>55</v>
      </c>
      <c r="D53" s="17" t="s">
        <v>56</v>
      </c>
      <c r="E53" s="17" t="s">
        <v>49</v>
      </c>
      <c r="F53" s="17" t="s">
        <v>50</v>
      </c>
      <c r="G53" s="17" t="s">
        <v>13</v>
      </c>
    </row>
    <row r="54" spans="1:7">
      <c r="A54" s="20" t="s">
        <v>88</v>
      </c>
      <c r="B54" s="45">
        <v>46244103.63</v>
      </c>
      <c r="C54" s="20">
        <v>13777</v>
      </c>
      <c r="D54" s="20">
        <v>580</v>
      </c>
      <c r="E54" s="20">
        <v>50</v>
      </c>
      <c r="F54" s="20">
        <v>1.5</v>
      </c>
      <c r="G54" s="21">
        <f>IFERROR(B54/C54/E54/12/22/8*D54*F54,0)</f>
        <v>27.6539416251641</v>
      </c>
    </row>
    <row r="55" ht="17.25" spans="1:7">
      <c r="A55" s="20" t="s">
        <v>16</v>
      </c>
      <c r="B55" s="20"/>
      <c r="C55" s="20"/>
      <c r="D55" s="20"/>
      <c r="E55" s="20"/>
      <c r="F55" s="20"/>
      <c r="G55" s="33">
        <f>SUM(G54:G54)</f>
        <v>27.6539416251641</v>
      </c>
    </row>
    <row r="56" spans="1:7">
      <c r="A56" s="24" t="s">
        <v>58</v>
      </c>
      <c r="B56" s="24"/>
      <c r="C56" s="24"/>
      <c r="D56" s="24"/>
      <c r="E56" s="24"/>
      <c r="F56" s="24"/>
      <c r="G56" s="24"/>
    </row>
    <row r="57" spans="1:7">
      <c r="A57" s="14" t="s">
        <v>59</v>
      </c>
      <c r="B57" s="15"/>
      <c r="C57" s="15"/>
      <c r="D57" s="15"/>
      <c r="E57" s="15"/>
      <c r="F57" s="16"/>
      <c r="G57" s="21">
        <f>(G9+G17+G31+G40+G51+G55)*G58</f>
        <v>262.117231083439</v>
      </c>
    </row>
    <row r="58" spans="1:7">
      <c r="A58" s="14" t="s">
        <v>60</v>
      </c>
      <c r="B58" s="15"/>
      <c r="C58" s="15"/>
      <c r="D58" s="15"/>
      <c r="E58" s="15"/>
      <c r="F58" s="16"/>
      <c r="G58" s="28">
        <v>0.18</v>
      </c>
    </row>
    <row r="59" spans="1:7">
      <c r="A59" s="46" t="s">
        <v>61</v>
      </c>
      <c r="B59" s="47"/>
      <c r="C59" s="47"/>
      <c r="D59" s="47"/>
      <c r="E59" s="47"/>
      <c r="F59" s="48"/>
      <c r="G59" s="28">
        <f>G60</f>
        <v>0.16</v>
      </c>
    </row>
    <row r="60" spans="1:7">
      <c r="A60" s="14" t="s">
        <v>62</v>
      </c>
      <c r="B60" s="15"/>
      <c r="C60" s="15"/>
      <c r="D60" s="15"/>
      <c r="E60" s="15"/>
      <c r="F60" s="16"/>
      <c r="G60" s="28">
        <v>0.16</v>
      </c>
    </row>
    <row r="61" ht="17.25" spans="1:7">
      <c r="A61" s="49" t="s">
        <v>16</v>
      </c>
      <c r="B61" s="50"/>
      <c r="C61" s="50"/>
      <c r="D61" s="50"/>
      <c r="E61" s="50"/>
      <c r="F61" s="51"/>
      <c r="G61" s="33">
        <f>G57+G59</f>
        <v>262.277231083439</v>
      </c>
    </row>
    <row r="62" ht="17.25" spans="1:7">
      <c r="A62" s="14" t="s">
        <v>63</v>
      </c>
      <c r="B62" s="15"/>
      <c r="C62" s="15"/>
      <c r="D62" s="15"/>
      <c r="E62" s="15"/>
      <c r="F62" s="16"/>
      <c r="G62" s="23">
        <f>G9+G17+G31+G35+G40+G51+G55+G61</f>
        <v>1718.48407043588</v>
      </c>
    </row>
    <row r="63" spans="1:7">
      <c r="A63" s="46" t="s">
        <v>64</v>
      </c>
      <c r="B63" s="47"/>
      <c r="C63" s="47"/>
      <c r="D63" s="47"/>
      <c r="E63" s="47"/>
      <c r="F63" s="47"/>
      <c r="G63" s="48"/>
    </row>
  </sheetData>
  <mergeCells count="98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A18:G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C30:D30"/>
    <mergeCell ref="E30:F30"/>
    <mergeCell ref="C31:D31"/>
    <mergeCell ref="E31:F31"/>
    <mergeCell ref="A32:G32"/>
    <mergeCell ref="C33:D33"/>
    <mergeCell ref="E33:F33"/>
    <mergeCell ref="C34:D34"/>
    <mergeCell ref="E34:F34"/>
    <mergeCell ref="C35:D35"/>
    <mergeCell ref="E35:F35"/>
    <mergeCell ref="A36:G36"/>
    <mergeCell ref="C37:D37"/>
    <mergeCell ref="E37:F37"/>
    <mergeCell ref="C38:D38"/>
    <mergeCell ref="E38:F38"/>
    <mergeCell ref="C39:D39"/>
    <mergeCell ref="E39:F39"/>
    <mergeCell ref="C40:D40"/>
    <mergeCell ref="E40:F40"/>
    <mergeCell ref="A41:G41"/>
    <mergeCell ref="A42:G42"/>
    <mergeCell ref="C43:D43"/>
    <mergeCell ref="E43:F43"/>
    <mergeCell ref="C44:D44"/>
    <mergeCell ref="E44:F44"/>
    <mergeCell ref="C45:D45"/>
    <mergeCell ref="E45:F45"/>
    <mergeCell ref="C46:D46"/>
    <mergeCell ref="E46:F46"/>
    <mergeCell ref="C47:D47"/>
    <mergeCell ref="E47:F47"/>
    <mergeCell ref="C48:D48"/>
    <mergeCell ref="E48:F48"/>
    <mergeCell ref="C49:D49"/>
    <mergeCell ref="E49:F49"/>
    <mergeCell ref="C50:D50"/>
    <mergeCell ref="E50:F50"/>
    <mergeCell ref="C51:D51"/>
    <mergeCell ref="E51:F51"/>
    <mergeCell ref="A52:G52"/>
    <mergeCell ref="A56:G56"/>
    <mergeCell ref="A57:F57"/>
    <mergeCell ref="A58:F58"/>
    <mergeCell ref="A59:F59"/>
    <mergeCell ref="A60:F60"/>
    <mergeCell ref="A61:F61"/>
    <mergeCell ref="A62:F62"/>
    <mergeCell ref="A63:G63"/>
  </mergeCells>
  <pageMargins left="0.7" right="0.7" top="0.393055555555556" bottom="0.354166666666667" header="0.3" footer="0.3"/>
  <pageSetup paperSize="9" scale="71" orientation="portrait"/>
  <headerFooter/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61"/>
  <sheetViews>
    <sheetView topLeftCell="A47" workbookViewId="0">
      <selection activeCell="A62" sqref="$A62:$XFD73"/>
    </sheetView>
  </sheetViews>
  <sheetFormatPr defaultColWidth="8.75" defaultRowHeight="16.5"/>
  <cols>
    <col min="1" max="1" width="20.5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32.25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28.5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112</v>
      </c>
      <c r="C4" s="10" t="s">
        <v>6</v>
      </c>
      <c r="D4" s="11" t="s">
        <v>113</v>
      </c>
      <c r="E4" s="11"/>
      <c r="F4" s="11"/>
      <c r="G4" s="12"/>
      <c r="H4" s="13"/>
      <c r="I4" s="13"/>
      <c r="J4" s="13"/>
      <c r="K4" s="13"/>
    </row>
    <row r="5" spans="1:12">
      <c r="A5" s="14" t="s">
        <v>8</v>
      </c>
      <c r="B5" s="15"/>
      <c r="C5" s="15"/>
      <c r="D5" s="15"/>
      <c r="E5" s="15"/>
      <c r="F5" s="15"/>
      <c r="G5" s="16"/>
    </row>
    <row r="6" ht="15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5" spans="1:12">
      <c r="A7" s="20" t="s">
        <v>14</v>
      </c>
      <c r="B7" s="20">
        <v>2</v>
      </c>
      <c r="C7" s="18">
        <v>1.5</v>
      </c>
      <c r="D7" s="19"/>
      <c r="E7" s="18">
        <v>96.35</v>
      </c>
      <c r="F7" s="19"/>
      <c r="G7" s="21">
        <f>B7*C7*E7</f>
        <v>289.05</v>
      </c>
    </row>
    <row r="8" ht="15" spans="1:12">
      <c r="A8" s="20" t="s">
        <v>15</v>
      </c>
      <c r="B8" s="20">
        <v>2</v>
      </c>
      <c r="C8" s="18">
        <v>1.5</v>
      </c>
      <c r="D8" s="19"/>
      <c r="E8" s="18">
        <v>206.68</v>
      </c>
      <c r="F8" s="19"/>
      <c r="G8" s="21">
        <f>B8*C8*E8</f>
        <v>620.04</v>
      </c>
    </row>
    <row r="9" ht="17.25" spans="1:12">
      <c r="A9" s="20" t="s">
        <v>16</v>
      </c>
      <c r="B9" s="20"/>
      <c r="C9" s="18"/>
      <c r="D9" s="19"/>
      <c r="E9" s="18"/>
      <c r="F9" s="19"/>
      <c r="G9" s="23">
        <f>SUM(G7:G8)</f>
        <v>909.09</v>
      </c>
    </row>
    <row r="10" ht="15" spans="1:12">
      <c r="A10" s="24" t="s">
        <v>17</v>
      </c>
      <c r="B10" s="24"/>
      <c r="C10" s="24"/>
      <c r="D10" s="24"/>
      <c r="E10" s="24"/>
      <c r="F10" s="24"/>
      <c r="G10" s="24"/>
    </row>
    <row r="11" spans="1:12">
      <c r="A11" s="25" t="s">
        <v>18</v>
      </c>
      <c r="B11" s="25"/>
      <c r="C11" s="25"/>
      <c r="D11" s="25"/>
      <c r="E11" s="25"/>
      <c r="F11" s="25"/>
      <c r="G11" s="25"/>
    </row>
    <row r="12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spans="1:12">
      <c r="A13" s="20" t="s">
        <v>100</v>
      </c>
      <c r="B13" s="20" t="s">
        <v>33</v>
      </c>
      <c r="C13" s="26">
        <v>2</v>
      </c>
      <c r="D13" s="27"/>
      <c r="E13" s="26">
        <v>42</v>
      </c>
      <c r="F13" s="27"/>
      <c r="G13" s="28">
        <f>C13*E13</f>
        <v>84</v>
      </c>
    </row>
    <row r="14" ht="17.25" spans="1:12">
      <c r="A14" s="20" t="s">
        <v>99</v>
      </c>
      <c r="B14" s="22" t="s">
        <v>33</v>
      </c>
      <c r="C14" s="26">
        <v>1</v>
      </c>
      <c r="D14" s="27"/>
      <c r="E14" s="26">
        <v>0.33</v>
      </c>
      <c r="F14" s="27"/>
      <c r="G14" s="28">
        <f>C14*E14</f>
        <v>0.33</v>
      </c>
    </row>
    <row r="15" ht="17.25" spans="1:12">
      <c r="A15" s="20" t="s">
        <v>101</v>
      </c>
      <c r="B15" s="22" t="s">
        <v>33</v>
      </c>
      <c r="C15" s="26">
        <v>1</v>
      </c>
      <c r="D15" s="27"/>
      <c r="E15" s="26">
        <v>38</v>
      </c>
      <c r="F15" s="27"/>
      <c r="G15" s="28">
        <f>C15*E15</f>
        <v>38</v>
      </c>
    </row>
    <row r="16" ht="17.25" spans="1:12">
      <c r="A16" s="20" t="s">
        <v>102</v>
      </c>
      <c r="B16" s="22" t="s">
        <v>103</v>
      </c>
      <c r="C16" s="26">
        <v>1</v>
      </c>
      <c r="D16" s="27"/>
      <c r="E16" s="26">
        <v>10</v>
      </c>
      <c r="F16" s="27"/>
      <c r="G16" s="23">
        <f>C16*E16</f>
        <v>10</v>
      </c>
    </row>
    <row r="17" ht="17.25" spans="1:7">
      <c r="A17" s="20" t="s">
        <v>16</v>
      </c>
      <c r="B17" s="22"/>
      <c r="C17" s="26"/>
      <c r="D17" s="27"/>
      <c r="E17" s="26"/>
      <c r="F17" s="27"/>
      <c r="G17" s="23">
        <f>SUM(G13:G16)</f>
        <v>132.33</v>
      </c>
    </row>
    <row r="18" spans="1:7">
      <c r="A18" s="14" t="s">
        <v>23</v>
      </c>
      <c r="B18" s="15"/>
      <c r="C18" s="15"/>
      <c r="D18" s="15"/>
      <c r="E18" s="15"/>
      <c r="F18" s="15"/>
      <c r="G18" s="16"/>
    </row>
    <row r="19" spans="1:7">
      <c r="A19" s="20" t="s">
        <v>19</v>
      </c>
      <c r="B19" s="20" t="s">
        <v>20</v>
      </c>
      <c r="C19" s="26" t="s">
        <v>21</v>
      </c>
      <c r="D19" s="27"/>
      <c r="E19" s="26" t="s">
        <v>22</v>
      </c>
      <c r="F19" s="27"/>
      <c r="G19" s="20" t="s">
        <v>13</v>
      </c>
    </row>
    <row r="20" spans="1:7">
      <c r="A20" s="20" t="s">
        <v>24</v>
      </c>
      <c r="B20" s="20" t="s">
        <v>25</v>
      </c>
      <c r="C20" s="26">
        <v>4</v>
      </c>
      <c r="D20" s="27"/>
      <c r="E20" s="26">
        <v>0.32</v>
      </c>
      <c r="F20" s="27"/>
      <c r="G20" s="28">
        <f t="shared" ref="G20:G33" si="0">C20*E20</f>
        <v>1.28</v>
      </c>
    </row>
    <row r="21" spans="1:7">
      <c r="A21" s="20" t="s">
        <v>26</v>
      </c>
      <c r="B21" s="20" t="s">
        <v>25</v>
      </c>
      <c r="C21" s="26">
        <v>4</v>
      </c>
      <c r="D21" s="27"/>
      <c r="E21" s="26">
        <v>0.45</v>
      </c>
      <c r="F21" s="27"/>
      <c r="G21" s="28">
        <f t="shared" si="0"/>
        <v>1.8</v>
      </c>
    </row>
    <row r="22" spans="1:7">
      <c r="A22" s="20" t="s">
        <v>27</v>
      </c>
      <c r="B22" s="20" t="s">
        <v>28</v>
      </c>
      <c r="C22" s="26">
        <v>3</v>
      </c>
      <c r="D22" s="27"/>
      <c r="E22" s="26">
        <v>2.3</v>
      </c>
      <c r="F22" s="27"/>
      <c r="G22" s="28">
        <f t="shared" si="0"/>
        <v>6.9</v>
      </c>
    </row>
    <row r="23" spans="1:7">
      <c r="A23" s="20" t="s">
        <v>29</v>
      </c>
      <c r="B23" s="20" t="s">
        <v>25</v>
      </c>
      <c r="C23" s="26">
        <v>1</v>
      </c>
      <c r="D23" s="27"/>
      <c r="E23" s="26">
        <v>3.5</v>
      </c>
      <c r="F23" s="27"/>
      <c r="G23" s="28">
        <f t="shared" si="0"/>
        <v>3.5</v>
      </c>
    </row>
    <row r="24" spans="1:7">
      <c r="A24" s="20" t="s">
        <v>30</v>
      </c>
      <c r="B24" s="20" t="s">
        <v>31</v>
      </c>
      <c r="C24" s="26">
        <v>0.5</v>
      </c>
      <c r="D24" s="27"/>
      <c r="E24" s="26">
        <v>5.7</v>
      </c>
      <c r="F24" s="27"/>
      <c r="G24" s="28">
        <f t="shared" si="0"/>
        <v>2.85</v>
      </c>
    </row>
    <row r="25" spans="1:7">
      <c r="A25" s="20" t="s">
        <v>32</v>
      </c>
      <c r="B25" s="20" t="s">
        <v>33</v>
      </c>
      <c r="C25" s="26">
        <v>1</v>
      </c>
      <c r="D25" s="27"/>
      <c r="E25" s="26">
        <v>0.38</v>
      </c>
      <c r="F25" s="27"/>
      <c r="G25" s="28">
        <f t="shared" si="0"/>
        <v>0.38</v>
      </c>
    </row>
    <row r="26" spans="1:7">
      <c r="A26" s="20" t="s">
        <v>83</v>
      </c>
      <c r="B26" s="20" t="s">
        <v>84</v>
      </c>
      <c r="C26" s="26">
        <v>2</v>
      </c>
      <c r="D26" s="27"/>
      <c r="E26" s="26">
        <v>7.6</v>
      </c>
      <c r="F26" s="27"/>
      <c r="G26" s="28">
        <f t="shared" si="0"/>
        <v>15.2</v>
      </c>
    </row>
    <row r="27" spans="1:7">
      <c r="A27" s="29" t="s">
        <v>85</v>
      </c>
      <c r="B27" s="29" t="s">
        <v>25</v>
      </c>
      <c r="C27" s="26">
        <v>1</v>
      </c>
      <c r="D27" s="27"/>
      <c r="E27" s="31">
        <v>280</v>
      </c>
      <c r="F27" s="32"/>
      <c r="G27" s="28">
        <f t="shared" si="0"/>
        <v>280</v>
      </c>
    </row>
    <row r="28" spans="1:7">
      <c r="A28" s="29" t="s">
        <v>80</v>
      </c>
      <c r="B28" s="29" t="s">
        <v>33</v>
      </c>
      <c r="C28" s="26">
        <v>4</v>
      </c>
      <c r="D28" s="27"/>
      <c r="E28" s="31">
        <v>0.7</v>
      </c>
      <c r="F28" s="32"/>
      <c r="G28" s="28">
        <f t="shared" si="0"/>
        <v>2.8</v>
      </c>
    </row>
    <row r="29" ht="17.25" spans="1:7">
      <c r="A29" s="29" t="s">
        <v>16</v>
      </c>
      <c r="B29" s="30"/>
      <c r="C29" s="31"/>
      <c r="D29" s="32"/>
      <c r="E29" s="31"/>
      <c r="F29" s="32"/>
      <c r="G29" s="33">
        <f>SUM(G20:G28)</f>
        <v>314.71</v>
      </c>
    </row>
    <row r="30" spans="1:7">
      <c r="A30" s="24" t="s">
        <v>34</v>
      </c>
      <c r="B30" s="24"/>
      <c r="C30" s="24"/>
      <c r="D30" s="24"/>
      <c r="E30" s="24"/>
      <c r="F30" s="24"/>
      <c r="G30" s="24"/>
    </row>
    <row r="31" spans="1:7">
      <c r="A31" s="20" t="s">
        <v>35</v>
      </c>
      <c r="B31" s="20" t="s">
        <v>36</v>
      </c>
      <c r="C31" s="26" t="s">
        <v>21</v>
      </c>
      <c r="D31" s="27"/>
      <c r="E31" s="26" t="s">
        <v>37</v>
      </c>
      <c r="F31" s="27"/>
      <c r="G31" s="20" t="s">
        <v>38</v>
      </c>
    </row>
    <row r="32" ht="17.25" spans="1:7">
      <c r="A32" s="20"/>
      <c r="B32" s="22"/>
      <c r="C32" s="26"/>
      <c r="D32" s="27"/>
      <c r="E32" s="26"/>
      <c r="F32" s="27"/>
      <c r="G32" s="23">
        <f>C32*E32</f>
        <v>0</v>
      </c>
    </row>
    <row r="33" ht="17.25" spans="1:7">
      <c r="A33" s="20" t="s">
        <v>16</v>
      </c>
      <c r="B33" s="22"/>
      <c r="C33" s="26"/>
      <c r="D33" s="27"/>
      <c r="E33" s="26"/>
      <c r="F33" s="27"/>
      <c r="G33" s="23">
        <f>SUM(G32:G32)</f>
        <v>0</v>
      </c>
    </row>
    <row r="34" spans="1:7">
      <c r="A34" s="14" t="s">
        <v>39</v>
      </c>
      <c r="B34" s="15"/>
      <c r="C34" s="15"/>
      <c r="D34" s="15"/>
      <c r="E34" s="15"/>
      <c r="F34" s="15"/>
      <c r="G34" s="16"/>
    </row>
    <row r="35" spans="1:7">
      <c r="A35" s="20" t="s">
        <v>35</v>
      </c>
      <c r="B35" s="20" t="s">
        <v>36</v>
      </c>
      <c r="C35" s="26" t="s">
        <v>40</v>
      </c>
      <c r="D35" s="27"/>
      <c r="E35" s="26" t="s">
        <v>22</v>
      </c>
      <c r="F35" s="27"/>
      <c r="G35" s="20" t="s">
        <v>13</v>
      </c>
    </row>
    <row r="36" spans="1:7">
      <c r="A36" s="20" t="s">
        <v>41</v>
      </c>
      <c r="B36" s="20" t="s">
        <v>42</v>
      </c>
      <c r="C36" s="26">
        <v>1</v>
      </c>
      <c r="D36" s="27"/>
      <c r="E36" s="26">
        <v>1.74</v>
      </c>
      <c r="F36" s="27"/>
      <c r="G36" s="21">
        <f>C36*E36</f>
        <v>1.74</v>
      </c>
    </row>
    <row r="37" spans="1:7">
      <c r="A37" s="20" t="s">
        <v>43</v>
      </c>
      <c r="B37" s="20" t="s">
        <v>44</v>
      </c>
      <c r="C37" s="26">
        <v>3</v>
      </c>
      <c r="D37" s="27"/>
      <c r="E37" s="26">
        <v>0.75</v>
      </c>
      <c r="F37" s="27"/>
      <c r="G37" s="21">
        <f>C37*E37</f>
        <v>2.25</v>
      </c>
    </row>
    <row r="38" ht="17.25" spans="1:7">
      <c r="A38" s="20" t="s">
        <v>16</v>
      </c>
      <c r="B38" s="34"/>
      <c r="C38" s="26"/>
      <c r="D38" s="27"/>
      <c r="E38" s="26"/>
      <c r="F38" s="27"/>
      <c r="G38" s="23">
        <f>SUM(G36:G37)</f>
        <v>3.99</v>
      </c>
    </row>
    <row r="39" spans="1:7">
      <c r="A39" s="14" t="s">
        <v>45</v>
      </c>
      <c r="B39" s="15"/>
      <c r="C39" s="15"/>
      <c r="D39" s="15"/>
      <c r="E39" s="15"/>
      <c r="F39" s="15"/>
      <c r="G39" s="16"/>
    </row>
    <row r="40" spans="1:7">
      <c r="A40" s="35" t="s">
        <v>46</v>
      </c>
      <c r="B40" s="36"/>
      <c r="C40" s="36"/>
      <c r="D40" s="36"/>
      <c r="E40" s="15"/>
      <c r="F40" s="15"/>
      <c r="G40" s="16"/>
    </row>
    <row r="41" spans="1:7">
      <c r="A41" s="37" t="s">
        <v>47</v>
      </c>
      <c r="B41" s="37" t="s">
        <v>48</v>
      </c>
      <c r="C41" s="37" t="s">
        <v>49</v>
      </c>
      <c r="D41" s="38"/>
      <c r="E41" s="39" t="s">
        <v>50</v>
      </c>
      <c r="F41" s="27"/>
      <c r="G41" s="20" t="s">
        <v>13</v>
      </c>
    </row>
    <row r="42" spans="1:7">
      <c r="A42" s="20" t="s">
        <v>51</v>
      </c>
      <c r="B42" s="20">
        <v>180000</v>
      </c>
      <c r="C42" s="52">
        <v>5</v>
      </c>
      <c r="D42" s="38"/>
      <c r="E42" s="40">
        <v>1.5</v>
      </c>
      <c r="F42" s="41"/>
      <c r="G42" s="21">
        <f t="shared" ref="G42:G48" si="1">IFERROR(B42/C42/12/22/8*E42,0)</f>
        <v>25.5681818181818</v>
      </c>
    </row>
    <row r="43" spans="1:7">
      <c r="A43" s="20" t="s">
        <v>77</v>
      </c>
      <c r="B43" s="20">
        <v>138000</v>
      </c>
      <c r="C43" s="26">
        <v>5</v>
      </c>
      <c r="D43" s="27"/>
      <c r="E43" s="39">
        <v>1.5</v>
      </c>
      <c r="F43" s="27"/>
      <c r="G43" s="21">
        <f t="shared" si="1"/>
        <v>19.6022727272727</v>
      </c>
    </row>
    <row r="44" spans="1:7">
      <c r="A44" s="26" t="s">
        <v>92</v>
      </c>
      <c r="B44" s="20">
        <v>88500</v>
      </c>
      <c r="C44" s="26">
        <v>5</v>
      </c>
      <c r="D44" s="27"/>
      <c r="E44" s="39">
        <v>1.5</v>
      </c>
      <c r="F44" s="27"/>
      <c r="G44" s="21">
        <f t="shared" si="1"/>
        <v>12.5710227272727</v>
      </c>
    </row>
    <row r="45" spans="1:7">
      <c r="A45" s="26" t="s">
        <v>86</v>
      </c>
      <c r="B45" s="20">
        <v>1188</v>
      </c>
      <c r="C45" s="26">
        <v>5</v>
      </c>
      <c r="D45" s="27"/>
      <c r="E45" s="39">
        <v>1.5</v>
      </c>
      <c r="F45" s="27"/>
      <c r="G45" s="21">
        <f t="shared" si="1"/>
        <v>0.16875</v>
      </c>
    </row>
    <row r="46" spans="1:7">
      <c r="A46" s="26" t="s">
        <v>52</v>
      </c>
      <c r="B46" s="20">
        <v>4000</v>
      </c>
      <c r="C46" s="26">
        <v>5</v>
      </c>
      <c r="D46" s="27"/>
      <c r="E46" s="39">
        <v>1.5</v>
      </c>
      <c r="F46" s="27"/>
      <c r="G46" s="21">
        <f t="shared" si="1"/>
        <v>0.568181818181818</v>
      </c>
    </row>
    <row r="47" spans="1:7">
      <c r="A47" s="26" t="s">
        <v>53</v>
      </c>
      <c r="B47" s="20">
        <v>3550</v>
      </c>
      <c r="C47" s="26">
        <v>5</v>
      </c>
      <c r="D47" s="27"/>
      <c r="E47" s="39">
        <v>1.5</v>
      </c>
      <c r="F47" s="27"/>
      <c r="G47" s="21">
        <f t="shared" si="1"/>
        <v>0.504261363636364</v>
      </c>
    </row>
    <row r="48" spans="1:7">
      <c r="A48" s="26" t="s">
        <v>87</v>
      </c>
      <c r="B48" s="20">
        <v>5000</v>
      </c>
      <c r="C48" s="26">
        <v>5</v>
      </c>
      <c r="D48" s="27"/>
      <c r="E48" s="39">
        <v>1.5</v>
      </c>
      <c r="F48" s="27"/>
      <c r="G48" s="21">
        <f t="shared" si="1"/>
        <v>0.710227272727273</v>
      </c>
    </row>
    <row r="49" ht="17.25" spans="1:7">
      <c r="A49" s="26" t="s">
        <v>16</v>
      </c>
      <c r="B49" s="34"/>
      <c r="C49" s="26"/>
      <c r="D49" s="27"/>
      <c r="E49" s="39"/>
      <c r="F49" s="27"/>
      <c r="G49" s="23">
        <f>SUM(G42:G48)</f>
        <v>59.6928977272727</v>
      </c>
    </row>
    <row r="50" spans="1:7">
      <c r="A50" s="42" t="s">
        <v>54</v>
      </c>
      <c r="B50" s="43"/>
      <c r="C50" s="43"/>
      <c r="D50" s="43"/>
      <c r="E50" s="43"/>
      <c r="F50" s="43"/>
      <c r="G50" s="44"/>
    </row>
    <row r="51" ht="30" spans="1:7">
      <c r="A51" s="17" t="s">
        <v>35</v>
      </c>
      <c r="B51" s="17" t="s">
        <v>48</v>
      </c>
      <c r="C51" s="18" t="s">
        <v>55</v>
      </c>
      <c r="D51" s="17" t="s">
        <v>56</v>
      </c>
      <c r="E51" s="17" t="s">
        <v>49</v>
      </c>
      <c r="F51" s="17" t="s">
        <v>50</v>
      </c>
      <c r="G51" s="17" t="s">
        <v>13</v>
      </c>
    </row>
    <row r="52" ht="15" spans="1:7">
      <c r="A52" s="20" t="s">
        <v>88</v>
      </c>
      <c r="B52" s="45">
        <v>46244103.63</v>
      </c>
      <c r="C52" s="20">
        <v>13777</v>
      </c>
      <c r="D52" s="20">
        <v>580</v>
      </c>
      <c r="E52" s="20">
        <v>50</v>
      </c>
      <c r="F52" s="20">
        <v>1.5</v>
      </c>
      <c r="G52" s="21">
        <f>IFERROR(B52/C52/E52/12/22/8*D52*F52,0)</f>
        <v>27.6539416251641</v>
      </c>
    </row>
    <row r="53" ht="17.25" spans="1:7">
      <c r="A53" s="20" t="s">
        <v>16</v>
      </c>
      <c r="B53" s="20"/>
      <c r="C53" s="20"/>
      <c r="D53" s="20"/>
      <c r="E53" s="20"/>
      <c r="F53" s="20"/>
      <c r="G53" s="33">
        <f>SUM(G52:G52)</f>
        <v>27.6539416251641</v>
      </c>
    </row>
    <row r="54" ht="15" spans="1:7">
      <c r="A54" s="24" t="s">
        <v>58</v>
      </c>
      <c r="B54" s="24"/>
      <c r="C54" s="24"/>
      <c r="D54" s="24"/>
      <c r="E54" s="24"/>
      <c r="F54" s="24"/>
      <c r="G54" s="24"/>
    </row>
    <row r="55" spans="1:7">
      <c r="A55" s="14" t="s">
        <v>59</v>
      </c>
      <c r="B55" s="15"/>
      <c r="C55" s="15"/>
      <c r="D55" s="15"/>
      <c r="E55" s="15"/>
      <c r="F55" s="16"/>
      <c r="G55" s="21">
        <f>(G9+G17+G29+G38+G49+G53)*G56</f>
        <v>260.544031083439</v>
      </c>
    </row>
    <row r="56" spans="1:7">
      <c r="A56" s="14" t="s">
        <v>60</v>
      </c>
      <c r="B56" s="15"/>
      <c r="C56" s="15"/>
      <c r="D56" s="15"/>
      <c r="E56" s="15"/>
      <c r="F56" s="16"/>
      <c r="G56" s="28">
        <v>0.18</v>
      </c>
    </row>
    <row r="57" spans="1:7">
      <c r="A57" s="46" t="s">
        <v>61</v>
      </c>
      <c r="B57" s="47"/>
      <c r="C57" s="47"/>
      <c r="D57" s="47"/>
      <c r="E57" s="47"/>
      <c r="F57" s="48"/>
      <c r="G57" s="28">
        <f>G58</f>
        <v>0.16</v>
      </c>
    </row>
    <row r="58" spans="1:7">
      <c r="A58" s="14" t="s">
        <v>62</v>
      </c>
      <c r="B58" s="15"/>
      <c r="C58" s="15"/>
      <c r="D58" s="15"/>
      <c r="E58" s="15"/>
      <c r="F58" s="16"/>
      <c r="G58" s="28">
        <v>0.16</v>
      </c>
    </row>
    <row r="59" ht="17.25" spans="1:7">
      <c r="A59" s="49" t="s">
        <v>16</v>
      </c>
      <c r="B59" s="50"/>
      <c r="C59" s="50"/>
      <c r="D59" s="50"/>
      <c r="E59" s="50"/>
      <c r="F59" s="51"/>
      <c r="G59" s="33">
        <f>G55+G57</f>
        <v>260.704031083439</v>
      </c>
    </row>
    <row r="60" ht="17.25" spans="1:7">
      <c r="A60" s="14" t="s">
        <v>63</v>
      </c>
      <c r="B60" s="15"/>
      <c r="C60" s="15"/>
      <c r="D60" s="15"/>
      <c r="E60" s="15"/>
      <c r="F60" s="16"/>
      <c r="G60" s="23">
        <f>G9+G17+G29+G38+G49+G53+G59</f>
        <v>1708.17087043588</v>
      </c>
    </row>
    <row r="61" ht="15" spans="1:7">
      <c r="A61" s="46" t="s">
        <v>64</v>
      </c>
      <c r="B61" s="47"/>
      <c r="C61" s="47"/>
      <c r="D61" s="47"/>
      <c r="E61" s="47"/>
      <c r="F61" s="47"/>
      <c r="G61" s="48"/>
    </row>
  </sheetData>
  <mergeCells count="94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A18:G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A30:G30"/>
    <mergeCell ref="C31:D31"/>
    <mergeCell ref="E31:F31"/>
    <mergeCell ref="C32:D32"/>
    <mergeCell ref="E32:F32"/>
    <mergeCell ref="C33:D33"/>
    <mergeCell ref="E33:F33"/>
    <mergeCell ref="A34:G34"/>
    <mergeCell ref="C35:D35"/>
    <mergeCell ref="E35:F35"/>
    <mergeCell ref="C36:D36"/>
    <mergeCell ref="E36:F36"/>
    <mergeCell ref="C37:D37"/>
    <mergeCell ref="E37:F37"/>
    <mergeCell ref="C38:D38"/>
    <mergeCell ref="E38:F38"/>
    <mergeCell ref="A39:G39"/>
    <mergeCell ref="A40:G40"/>
    <mergeCell ref="C41:D41"/>
    <mergeCell ref="E41:F41"/>
    <mergeCell ref="C42:D42"/>
    <mergeCell ref="E42:F42"/>
    <mergeCell ref="C43:D43"/>
    <mergeCell ref="E43:F43"/>
    <mergeCell ref="C44:D44"/>
    <mergeCell ref="E44:F44"/>
    <mergeCell ref="C45:D45"/>
    <mergeCell ref="E45:F45"/>
    <mergeCell ref="C46:D46"/>
    <mergeCell ref="E46:F46"/>
    <mergeCell ref="C47:D47"/>
    <mergeCell ref="E47:F47"/>
    <mergeCell ref="C48:D48"/>
    <mergeCell ref="E48:F48"/>
    <mergeCell ref="C49:D49"/>
    <mergeCell ref="E49:F49"/>
    <mergeCell ref="A50:G50"/>
    <mergeCell ref="A54:G54"/>
    <mergeCell ref="A55:F55"/>
    <mergeCell ref="A56:F56"/>
    <mergeCell ref="A57:F57"/>
    <mergeCell ref="A58:F58"/>
    <mergeCell ref="A59:F59"/>
    <mergeCell ref="A60:F60"/>
    <mergeCell ref="A61:G61"/>
  </mergeCells>
  <pageMargins left="0.7" right="0.7" top="0.393055555555556" bottom="0.156944444444444" header="0.3" footer="0.3"/>
  <pageSetup paperSize="9" scale="76" orientation="portrait"/>
  <headerFooter/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50"/>
  <sheetViews>
    <sheetView workbookViewId="0">
      <selection activeCell="A51" sqref="$A51:$XFD60"/>
    </sheetView>
  </sheetViews>
  <sheetFormatPr defaultColWidth="8.75" defaultRowHeight="16.5"/>
  <cols>
    <col min="1" max="1" width="13.3666666666667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114</v>
      </c>
      <c r="C4" s="10" t="s">
        <v>6</v>
      </c>
      <c r="D4" s="11" t="s">
        <v>115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2</v>
      </c>
      <c r="C7" s="18">
        <v>1</v>
      </c>
      <c r="D7" s="19"/>
      <c r="E7" s="18">
        <v>96.35</v>
      </c>
      <c r="F7" s="19"/>
      <c r="G7" s="21">
        <f>B7*C7*E7</f>
        <v>192.7</v>
      </c>
    </row>
    <row r="8" ht="16.15" customHeight="1" spans="1:12">
      <c r="A8" s="20" t="s">
        <v>15</v>
      </c>
      <c r="B8" s="20">
        <v>2</v>
      </c>
      <c r="C8" s="18">
        <v>1</v>
      </c>
      <c r="D8" s="19"/>
      <c r="E8" s="18">
        <v>206.68</v>
      </c>
      <c r="F8" s="19"/>
      <c r="G8" s="21">
        <f>B8*C8*E8</f>
        <v>413.36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606.06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ht="29.25" spans="1:12">
      <c r="A13" s="20" t="s">
        <v>100</v>
      </c>
      <c r="B13" s="20" t="s">
        <v>33</v>
      </c>
      <c r="C13" s="26">
        <v>1</v>
      </c>
      <c r="D13" s="27"/>
      <c r="E13" s="26">
        <v>42</v>
      </c>
      <c r="F13" s="27"/>
      <c r="G13" s="28">
        <f>C13*E13</f>
        <v>42</v>
      </c>
    </row>
    <row r="14" ht="17.25" spans="1:12">
      <c r="A14" s="20" t="s">
        <v>16</v>
      </c>
      <c r="B14" s="22"/>
      <c r="C14" s="26"/>
      <c r="D14" s="27"/>
      <c r="E14" s="26"/>
      <c r="F14" s="27"/>
      <c r="G14" s="23">
        <f>SUM(G13:G13)</f>
        <v>42</v>
      </c>
    </row>
    <row r="15" spans="1:12">
      <c r="A15" s="14" t="s">
        <v>23</v>
      </c>
      <c r="B15" s="15"/>
      <c r="C15" s="15"/>
      <c r="D15" s="15"/>
      <c r="E15" s="15"/>
      <c r="F15" s="15"/>
      <c r="G15" s="16"/>
    </row>
    <row r="16" spans="1:12">
      <c r="A16" s="20" t="s">
        <v>19</v>
      </c>
      <c r="B16" s="20" t="s">
        <v>20</v>
      </c>
      <c r="C16" s="26" t="s">
        <v>21</v>
      </c>
      <c r="D16" s="27"/>
      <c r="E16" s="26" t="s">
        <v>22</v>
      </c>
      <c r="F16" s="27"/>
      <c r="G16" s="20" t="s">
        <v>13</v>
      </c>
    </row>
    <row r="17" spans="1:7">
      <c r="A17" s="20"/>
      <c r="B17" s="20"/>
      <c r="C17" s="26"/>
      <c r="D17" s="27"/>
      <c r="E17" s="26"/>
      <c r="F17" s="27"/>
      <c r="G17" s="28">
        <f>C17*E17</f>
        <v>0</v>
      </c>
    </row>
    <row r="18" ht="17.25" spans="1:7">
      <c r="A18" s="29" t="s">
        <v>16</v>
      </c>
      <c r="B18" s="30"/>
      <c r="C18" s="31"/>
      <c r="D18" s="32"/>
      <c r="E18" s="31"/>
      <c r="F18" s="32"/>
      <c r="G18" s="33">
        <f>SUM(G17:G17)</f>
        <v>0</v>
      </c>
    </row>
    <row r="19" spans="1:7">
      <c r="A19" s="24" t="s">
        <v>34</v>
      </c>
      <c r="B19" s="24"/>
      <c r="C19" s="24"/>
      <c r="D19" s="24"/>
      <c r="E19" s="24"/>
      <c r="F19" s="24"/>
      <c r="G19" s="24"/>
    </row>
    <row r="20" ht="15" spans="1:7">
      <c r="A20" s="20" t="s">
        <v>35</v>
      </c>
      <c r="B20" s="20" t="s">
        <v>36</v>
      </c>
      <c r="C20" s="26" t="s">
        <v>21</v>
      </c>
      <c r="D20" s="27"/>
      <c r="E20" s="26" t="s">
        <v>37</v>
      </c>
      <c r="F20" s="27"/>
      <c r="G20" s="20" t="s">
        <v>38</v>
      </c>
    </row>
    <row r="21" ht="17.25" spans="1:7">
      <c r="A21" s="20"/>
      <c r="B21" s="22"/>
      <c r="C21" s="26"/>
      <c r="D21" s="27"/>
      <c r="E21" s="26"/>
      <c r="F21" s="27"/>
      <c r="G21" s="23">
        <f>C21*E21</f>
        <v>0</v>
      </c>
    </row>
    <row r="22" ht="17.25" spans="1:7">
      <c r="A22" s="20" t="s">
        <v>16</v>
      </c>
      <c r="B22" s="22"/>
      <c r="C22" s="26"/>
      <c r="D22" s="27"/>
      <c r="E22" s="26"/>
      <c r="F22" s="27"/>
      <c r="G22" s="23">
        <f>SUM(G21:G21)</f>
        <v>0</v>
      </c>
    </row>
    <row r="23" spans="1:7">
      <c r="A23" s="14" t="s">
        <v>39</v>
      </c>
      <c r="B23" s="15"/>
      <c r="C23" s="15"/>
      <c r="D23" s="15"/>
      <c r="E23" s="15"/>
      <c r="F23" s="15"/>
      <c r="G23" s="16"/>
    </row>
    <row r="24" spans="1:7">
      <c r="A24" s="20" t="s">
        <v>35</v>
      </c>
      <c r="B24" s="20" t="s">
        <v>36</v>
      </c>
      <c r="C24" s="26" t="s">
        <v>40</v>
      </c>
      <c r="D24" s="27"/>
      <c r="E24" s="26" t="s">
        <v>22</v>
      </c>
      <c r="F24" s="27"/>
      <c r="G24" s="20" t="s">
        <v>13</v>
      </c>
    </row>
    <row r="25" spans="1:7">
      <c r="A25" s="20" t="s">
        <v>41</v>
      </c>
      <c r="B25" s="20" t="s">
        <v>42</v>
      </c>
      <c r="C25" s="26">
        <v>1</v>
      </c>
      <c r="D25" s="27"/>
      <c r="E25" s="26">
        <v>1.74</v>
      </c>
      <c r="F25" s="27"/>
      <c r="G25" s="21">
        <f>C25*E25</f>
        <v>1.74</v>
      </c>
    </row>
    <row r="26" spans="1:7">
      <c r="A26" s="20" t="s">
        <v>43</v>
      </c>
      <c r="B26" s="20" t="s">
        <v>44</v>
      </c>
      <c r="C26" s="26">
        <v>3</v>
      </c>
      <c r="D26" s="27"/>
      <c r="E26" s="26">
        <v>0.75</v>
      </c>
      <c r="F26" s="27"/>
      <c r="G26" s="21">
        <f>C26*E26</f>
        <v>2.25</v>
      </c>
    </row>
    <row r="27" ht="17.25" spans="1:7">
      <c r="A27" s="20" t="s">
        <v>16</v>
      </c>
      <c r="B27" s="34"/>
      <c r="C27" s="26"/>
      <c r="D27" s="27"/>
      <c r="E27" s="26"/>
      <c r="F27" s="27"/>
      <c r="G27" s="23">
        <f>SUM(G25:G26)</f>
        <v>3.99</v>
      </c>
    </row>
    <row r="28" spans="1:7">
      <c r="A28" s="14" t="s">
        <v>45</v>
      </c>
      <c r="B28" s="15"/>
      <c r="C28" s="15"/>
      <c r="D28" s="15"/>
      <c r="E28" s="15"/>
      <c r="F28" s="15"/>
      <c r="G28" s="16"/>
    </row>
    <row r="29" spans="1:7">
      <c r="A29" s="35" t="s">
        <v>46</v>
      </c>
      <c r="B29" s="36"/>
      <c r="C29" s="36"/>
      <c r="D29" s="36"/>
      <c r="E29" s="15"/>
      <c r="F29" s="15"/>
      <c r="G29" s="16"/>
    </row>
    <row r="30" spans="1:7">
      <c r="A30" s="37" t="s">
        <v>47</v>
      </c>
      <c r="B30" s="37" t="s">
        <v>48</v>
      </c>
      <c r="C30" s="37" t="s">
        <v>49</v>
      </c>
      <c r="D30" s="38"/>
      <c r="E30" s="39" t="s">
        <v>50</v>
      </c>
      <c r="F30" s="27"/>
      <c r="G30" s="20" t="s">
        <v>13</v>
      </c>
    </row>
    <row r="31" spans="1:7">
      <c r="A31" s="20" t="s">
        <v>51</v>
      </c>
      <c r="B31" s="20">
        <v>180000</v>
      </c>
      <c r="C31" s="52">
        <v>5</v>
      </c>
      <c r="D31" s="38"/>
      <c r="E31" s="40">
        <v>1</v>
      </c>
      <c r="F31" s="41"/>
      <c r="G31" s="21">
        <f t="shared" ref="G31:G37" si="0">IFERROR(B31/C31/12/22/8*E31,0)</f>
        <v>17.0454545454545</v>
      </c>
    </row>
    <row r="32" spans="1:7">
      <c r="A32" s="20" t="s">
        <v>77</v>
      </c>
      <c r="B32" s="20">
        <v>138000</v>
      </c>
      <c r="C32" s="26">
        <v>5</v>
      </c>
      <c r="D32" s="27"/>
      <c r="E32" s="39">
        <v>1</v>
      </c>
      <c r="F32" s="27"/>
      <c r="G32" s="21">
        <f t="shared" si="0"/>
        <v>13.0681818181818</v>
      </c>
    </row>
    <row r="33" spans="1:7">
      <c r="A33" s="26" t="s">
        <v>92</v>
      </c>
      <c r="B33" s="20">
        <v>88500</v>
      </c>
      <c r="C33" s="26">
        <v>5</v>
      </c>
      <c r="D33" s="27"/>
      <c r="E33" s="39">
        <v>1</v>
      </c>
      <c r="F33" s="27"/>
      <c r="G33" s="21">
        <f t="shared" si="0"/>
        <v>8.38068181818182</v>
      </c>
    </row>
    <row r="34" spans="1:7">
      <c r="A34" s="26" t="s">
        <v>86</v>
      </c>
      <c r="B34" s="20">
        <v>1188</v>
      </c>
      <c r="C34" s="26">
        <v>5</v>
      </c>
      <c r="D34" s="27"/>
      <c r="E34" s="39">
        <v>1</v>
      </c>
      <c r="F34" s="27"/>
      <c r="G34" s="21">
        <f t="shared" si="0"/>
        <v>0.1125</v>
      </c>
    </row>
    <row r="35" spans="1:7">
      <c r="A35" s="26" t="s">
        <v>52</v>
      </c>
      <c r="B35" s="20">
        <v>4000</v>
      </c>
      <c r="C35" s="26">
        <v>5</v>
      </c>
      <c r="D35" s="27"/>
      <c r="E35" s="39">
        <v>1</v>
      </c>
      <c r="F35" s="27"/>
      <c r="G35" s="21">
        <f t="shared" si="0"/>
        <v>0.378787878787879</v>
      </c>
    </row>
    <row r="36" spans="1:7">
      <c r="A36" s="26" t="s">
        <v>53</v>
      </c>
      <c r="B36" s="20">
        <v>3550</v>
      </c>
      <c r="C36" s="26">
        <v>5</v>
      </c>
      <c r="D36" s="27"/>
      <c r="E36" s="39">
        <v>1</v>
      </c>
      <c r="F36" s="27"/>
      <c r="G36" s="21">
        <f t="shared" si="0"/>
        <v>0.336174242424242</v>
      </c>
    </row>
    <row r="37" spans="1:7">
      <c r="A37" s="26" t="s">
        <v>87</v>
      </c>
      <c r="B37" s="20">
        <v>5000</v>
      </c>
      <c r="C37" s="26">
        <v>5</v>
      </c>
      <c r="D37" s="27"/>
      <c r="E37" s="39">
        <v>1</v>
      </c>
      <c r="F37" s="27"/>
      <c r="G37" s="21">
        <f t="shared" si="0"/>
        <v>0.473484848484848</v>
      </c>
    </row>
    <row r="38" ht="17.25" spans="1:7">
      <c r="A38" s="26" t="s">
        <v>16</v>
      </c>
      <c r="B38" s="34"/>
      <c r="C38" s="26"/>
      <c r="D38" s="27"/>
      <c r="E38" s="39"/>
      <c r="F38" s="27"/>
      <c r="G38" s="23">
        <f>SUM(G31:G37)</f>
        <v>39.7952651515152</v>
      </c>
    </row>
    <row r="39" spans="1:7">
      <c r="A39" s="42" t="s">
        <v>54</v>
      </c>
      <c r="B39" s="43"/>
      <c r="C39" s="43"/>
      <c r="D39" s="43"/>
      <c r="E39" s="43"/>
      <c r="F39" s="43"/>
      <c r="G39" s="44"/>
    </row>
    <row r="40" ht="30" spans="1:7">
      <c r="A40" s="17" t="s">
        <v>35</v>
      </c>
      <c r="B40" s="17" t="s">
        <v>48</v>
      </c>
      <c r="C40" s="18" t="s">
        <v>55</v>
      </c>
      <c r="D40" s="17" t="s">
        <v>56</v>
      </c>
      <c r="E40" s="17" t="s">
        <v>49</v>
      </c>
      <c r="F40" s="17" t="s">
        <v>50</v>
      </c>
      <c r="G40" s="17" t="s">
        <v>13</v>
      </c>
    </row>
    <row r="41" ht="15" spans="1:7">
      <c r="A41" s="20" t="s">
        <v>88</v>
      </c>
      <c r="B41" s="45">
        <v>46244103.63</v>
      </c>
      <c r="C41" s="20">
        <v>13777</v>
      </c>
      <c r="D41" s="20">
        <v>580</v>
      </c>
      <c r="E41" s="20">
        <v>50</v>
      </c>
      <c r="F41" s="20">
        <v>1</v>
      </c>
      <c r="G41" s="21">
        <f>IFERROR(B41/C41/E41/12/22/8*D41*F41,0)</f>
        <v>18.4359610834428</v>
      </c>
    </row>
    <row r="42" ht="17.25" spans="1:7">
      <c r="A42" s="20" t="s">
        <v>16</v>
      </c>
      <c r="B42" s="20"/>
      <c r="C42" s="20"/>
      <c r="D42" s="20"/>
      <c r="E42" s="20"/>
      <c r="F42" s="20"/>
      <c r="G42" s="33">
        <f>SUM(G41:G41)</f>
        <v>18.4359610834428</v>
      </c>
    </row>
    <row r="43" ht="15" spans="1:7">
      <c r="A43" s="24" t="s">
        <v>58</v>
      </c>
      <c r="B43" s="24"/>
      <c r="C43" s="24"/>
      <c r="D43" s="24"/>
      <c r="E43" s="24"/>
      <c r="F43" s="24"/>
      <c r="G43" s="24"/>
    </row>
    <row r="44" spans="1:7">
      <c r="A44" s="14" t="s">
        <v>59</v>
      </c>
      <c r="B44" s="15"/>
      <c r="C44" s="15"/>
      <c r="D44" s="15"/>
      <c r="E44" s="15"/>
      <c r="F44" s="16"/>
      <c r="G44" s="21">
        <f>(G9+G14+G18+G27+G38+G42)*G45</f>
        <v>127.850620722292</v>
      </c>
    </row>
    <row r="45" spans="1:7">
      <c r="A45" s="14" t="s">
        <v>60</v>
      </c>
      <c r="B45" s="15"/>
      <c r="C45" s="15"/>
      <c r="D45" s="15"/>
      <c r="E45" s="15"/>
      <c r="F45" s="16"/>
      <c r="G45" s="28">
        <v>0.18</v>
      </c>
    </row>
    <row r="46" spans="1:7">
      <c r="A46" s="46" t="s">
        <v>61</v>
      </c>
      <c r="B46" s="47"/>
      <c r="C46" s="47"/>
      <c r="D46" s="47"/>
      <c r="E46" s="47"/>
      <c r="F46" s="48"/>
      <c r="G46" s="28">
        <f>G47</f>
        <v>0.16</v>
      </c>
    </row>
    <row r="47" spans="1:7">
      <c r="A47" s="14" t="s">
        <v>62</v>
      </c>
      <c r="B47" s="15"/>
      <c r="C47" s="15"/>
      <c r="D47" s="15"/>
      <c r="E47" s="15"/>
      <c r="F47" s="16"/>
      <c r="G47" s="28">
        <v>0.16</v>
      </c>
    </row>
    <row r="48" ht="17.25" spans="1:7">
      <c r="A48" s="49" t="s">
        <v>16</v>
      </c>
      <c r="B48" s="50"/>
      <c r="C48" s="50"/>
      <c r="D48" s="50"/>
      <c r="E48" s="50"/>
      <c r="F48" s="51"/>
      <c r="G48" s="33">
        <f>G44+G46</f>
        <v>128.010620722292</v>
      </c>
    </row>
    <row r="49" ht="17.25" spans="1:7">
      <c r="A49" s="14" t="s">
        <v>63</v>
      </c>
      <c r="B49" s="15"/>
      <c r="C49" s="15"/>
      <c r="D49" s="15"/>
      <c r="E49" s="15"/>
      <c r="F49" s="16"/>
      <c r="G49" s="23">
        <f>G9+G14+G18+G27+G38+G42+G48</f>
        <v>838.29184695725</v>
      </c>
    </row>
    <row r="50" ht="15" spans="1:7">
      <c r="A50" s="46" t="s">
        <v>64</v>
      </c>
      <c r="B50" s="47"/>
      <c r="C50" s="47"/>
      <c r="D50" s="47"/>
      <c r="E50" s="47"/>
      <c r="F50" s="47"/>
      <c r="G50" s="48"/>
    </row>
  </sheetData>
  <mergeCells count="72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A15:G15"/>
    <mergeCell ref="C16:D16"/>
    <mergeCell ref="E16:F16"/>
    <mergeCell ref="C17:D17"/>
    <mergeCell ref="E17:F17"/>
    <mergeCell ref="C18:D18"/>
    <mergeCell ref="E18:F18"/>
    <mergeCell ref="A19:G19"/>
    <mergeCell ref="C20:D20"/>
    <mergeCell ref="E20:F20"/>
    <mergeCell ref="C21:D21"/>
    <mergeCell ref="E21:F21"/>
    <mergeCell ref="C22:D22"/>
    <mergeCell ref="E22:F22"/>
    <mergeCell ref="A23:G23"/>
    <mergeCell ref="C24:D24"/>
    <mergeCell ref="E24:F24"/>
    <mergeCell ref="C25:D25"/>
    <mergeCell ref="E25:F25"/>
    <mergeCell ref="C26:D26"/>
    <mergeCell ref="E26:F26"/>
    <mergeCell ref="C27:D27"/>
    <mergeCell ref="E27:F27"/>
    <mergeCell ref="A28:G28"/>
    <mergeCell ref="A29:G29"/>
    <mergeCell ref="C30:D30"/>
    <mergeCell ref="E30:F30"/>
    <mergeCell ref="C31:D31"/>
    <mergeCell ref="E31:F31"/>
    <mergeCell ref="C32:D32"/>
    <mergeCell ref="E32:F32"/>
    <mergeCell ref="C33:D33"/>
    <mergeCell ref="E33:F33"/>
    <mergeCell ref="C34:D34"/>
    <mergeCell ref="E34:F34"/>
    <mergeCell ref="C35:D35"/>
    <mergeCell ref="E35:F35"/>
    <mergeCell ref="C36:D36"/>
    <mergeCell ref="E36:F36"/>
    <mergeCell ref="C37:D37"/>
    <mergeCell ref="E37:F37"/>
    <mergeCell ref="C38:D38"/>
    <mergeCell ref="E38:F38"/>
    <mergeCell ref="A39:G39"/>
    <mergeCell ref="A43:G43"/>
    <mergeCell ref="A44:F44"/>
    <mergeCell ref="A45:F45"/>
    <mergeCell ref="A46:F46"/>
    <mergeCell ref="A47:F47"/>
    <mergeCell ref="A48:F48"/>
    <mergeCell ref="A49:F49"/>
    <mergeCell ref="A50:G50"/>
  </mergeCells>
  <pageMargins left="0.7" right="0.7" top="0.354166666666667" bottom="0.156944444444444" header="0.3" footer="0.3"/>
  <pageSetup paperSize="9" scale="91" orientation="portrait"/>
  <headerFooter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50"/>
  <sheetViews>
    <sheetView topLeftCell="A38" workbookViewId="0">
      <selection activeCell="A51" sqref="$A51:$XFD61"/>
    </sheetView>
  </sheetViews>
  <sheetFormatPr defaultColWidth="8.75" defaultRowHeight="16.5"/>
  <cols>
    <col min="1" max="1" width="18.625" style="1" customWidth="1"/>
    <col min="2" max="2" width="16" style="1" customWidth="1"/>
    <col min="3" max="3" width="10.8833333333333" style="1" customWidth="1"/>
    <col min="4" max="4" width="10.3833333333333" style="1" customWidth="1"/>
    <col min="5" max="5" width="11.3833333333333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32.25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28.5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116</v>
      </c>
      <c r="C4" s="10" t="s">
        <v>6</v>
      </c>
      <c r="D4" s="11" t="s">
        <v>117</v>
      </c>
      <c r="E4" s="11"/>
      <c r="F4" s="11"/>
      <c r="G4" s="12"/>
      <c r="H4" s="13"/>
      <c r="I4" s="13"/>
      <c r="J4" s="13"/>
      <c r="K4" s="13"/>
    </row>
    <row r="5" spans="1:12">
      <c r="A5" s="14" t="s">
        <v>8</v>
      </c>
      <c r="B5" s="15"/>
      <c r="C5" s="15"/>
      <c r="D5" s="15"/>
      <c r="E5" s="15"/>
      <c r="F5" s="15"/>
      <c r="G5" s="16"/>
    </row>
    <row r="6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spans="1:12">
      <c r="A7" s="20" t="s">
        <v>14</v>
      </c>
      <c r="B7" s="20">
        <v>2</v>
      </c>
      <c r="C7" s="18">
        <v>1</v>
      </c>
      <c r="D7" s="19"/>
      <c r="E7" s="18">
        <v>96.35</v>
      </c>
      <c r="F7" s="19"/>
      <c r="G7" s="21">
        <f>B7*C7*E7</f>
        <v>192.7</v>
      </c>
    </row>
    <row r="8" spans="1:12">
      <c r="A8" s="20" t="s">
        <v>15</v>
      </c>
      <c r="B8" s="20">
        <v>2</v>
      </c>
      <c r="C8" s="18">
        <v>1</v>
      </c>
      <c r="D8" s="19"/>
      <c r="E8" s="18">
        <v>206.68</v>
      </c>
      <c r="F8" s="19"/>
      <c r="G8" s="21">
        <f>B8*C8*E8</f>
        <v>413.36</v>
      </c>
    </row>
    <row r="9" ht="17.25" spans="1:12">
      <c r="A9" s="20" t="s">
        <v>16</v>
      </c>
      <c r="B9" s="20"/>
      <c r="C9" s="18"/>
      <c r="D9" s="19"/>
      <c r="E9" s="18"/>
      <c r="F9" s="19"/>
      <c r="G9" s="23">
        <f>SUM(G7:G8)</f>
        <v>606.06</v>
      </c>
    </row>
    <row r="10" spans="1:12">
      <c r="A10" s="24" t="s">
        <v>17</v>
      </c>
      <c r="B10" s="24"/>
      <c r="C10" s="24"/>
      <c r="D10" s="24"/>
      <c r="E10" s="24"/>
      <c r="F10" s="24"/>
      <c r="G10" s="24"/>
    </row>
    <row r="11" spans="1:12">
      <c r="A11" s="25" t="s">
        <v>18</v>
      </c>
      <c r="B11" s="25"/>
      <c r="C11" s="25"/>
      <c r="D11" s="25"/>
      <c r="E11" s="25"/>
      <c r="F11" s="25"/>
      <c r="G11" s="25"/>
    </row>
    <row r="12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spans="1:12">
      <c r="A13" s="20"/>
      <c r="B13" s="20"/>
      <c r="C13" s="26"/>
      <c r="D13" s="27"/>
      <c r="E13" s="26"/>
      <c r="F13" s="27"/>
      <c r="G13" s="28">
        <f>C13*E13</f>
        <v>0</v>
      </c>
    </row>
    <row r="14" ht="17.25" spans="1:12">
      <c r="A14" s="20" t="s">
        <v>16</v>
      </c>
      <c r="B14" s="22"/>
      <c r="C14" s="26"/>
      <c r="D14" s="27"/>
      <c r="E14" s="26"/>
      <c r="F14" s="27"/>
      <c r="G14" s="23">
        <f>SUM(G13:G13)</f>
        <v>0</v>
      </c>
    </row>
    <row r="15" spans="1:12">
      <c r="A15" s="14" t="s">
        <v>23</v>
      </c>
      <c r="B15" s="15"/>
      <c r="C15" s="15"/>
      <c r="D15" s="15"/>
      <c r="E15" s="15"/>
      <c r="F15" s="15"/>
      <c r="G15" s="16"/>
    </row>
    <row r="16" spans="1:12">
      <c r="A16" s="20" t="s">
        <v>19</v>
      </c>
      <c r="B16" s="20" t="s">
        <v>20</v>
      </c>
      <c r="C16" s="26" t="s">
        <v>21</v>
      </c>
      <c r="D16" s="27"/>
      <c r="E16" s="26" t="s">
        <v>22</v>
      </c>
      <c r="F16" s="27"/>
      <c r="G16" s="20" t="s">
        <v>13</v>
      </c>
    </row>
    <row r="17" spans="1:7">
      <c r="A17" s="20"/>
      <c r="B17" s="20"/>
      <c r="C17" s="26"/>
      <c r="D17" s="27"/>
      <c r="E17" s="26"/>
      <c r="F17" s="27"/>
      <c r="G17" s="28">
        <f>C17*E17</f>
        <v>0</v>
      </c>
    </row>
    <row r="18" ht="17.25" spans="1:7">
      <c r="A18" s="29" t="s">
        <v>16</v>
      </c>
      <c r="B18" s="30"/>
      <c r="C18" s="31"/>
      <c r="D18" s="32"/>
      <c r="E18" s="31"/>
      <c r="F18" s="32"/>
      <c r="G18" s="33">
        <f>SUM(G17:G17)</f>
        <v>0</v>
      </c>
    </row>
    <row r="19" spans="1:7">
      <c r="A19" s="24" t="s">
        <v>34</v>
      </c>
      <c r="B19" s="24"/>
      <c r="C19" s="24"/>
      <c r="D19" s="24"/>
      <c r="E19" s="24"/>
      <c r="F19" s="24"/>
      <c r="G19" s="24"/>
    </row>
    <row r="20" spans="1:7">
      <c r="A20" s="20" t="s">
        <v>35</v>
      </c>
      <c r="B20" s="20" t="s">
        <v>36</v>
      </c>
      <c r="C20" s="26" t="s">
        <v>21</v>
      </c>
      <c r="D20" s="27"/>
      <c r="E20" s="26" t="s">
        <v>37</v>
      </c>
      <c r="F20" s="27"/>
      <c r="G20" s="20" t="s">
        <v>38</v>
      </c>
    </row>
    <row r="21" ht="17.25" spans="1:7">
      <c r="A21" s="20"/>
      <c r="B21" s="22"/>
      <c r="C21" s="26"/>
      <c r="D21" s="27"/>
      <c r="E21" s="26"/>
      <c r="F21" s="27"/>
      <c r="G21" s="23">
        <f>C21*E21</f>
        <v>0</v>
      </c>
    </row>
    <row r="22" ht="17.25" spans="1:7">
      <c r="A22" s="20" t="s">
        <v>16</v>
      </c>
      <c r="B22" s="22"/>
      <c r="C22" s="26"/>
      <c r="D22" s="27"/>
      <c r="E22" s="26"/>
      <c r="F22" s="27"/>
      <c r="G22" s="23">
        <f>SUM(G21:G21)</f>
        <v>0</v>
      </c>
    </row>
    <row r="23" spans="1:7">
      <c r="A23" s="14" t="s">
        <v>39</v>
      </c>
      <c r="B23" s="15"/>
      <c r="C23" s="15"/>
      <c r="D23" s="15"/>
      <c r="E23" s="15"/>
      <c r="F23" s="15"/>
      <c r="G23" s="16"/>
    </row>
    <row r="24" spans="1:7">
      <c r="A24" s="20" t="s">
        <v>35</v>
      </c>
      <c r="B24" s="20" t="s">
        <v>36</v>
      </c>
      <c r="C24" s="26" t="s">
        <v>40</v>
      </c>
      <c r="D24" s="27"/>
      <c r="E24" s="26" t="s">
        <v>22</v>
      </c>
      <c r="F24" s="27"/>
      <c r="G24" s="20" t="s">
        <v>13</v>
      </c>
    </row>
    <row r="25" spans="1:7">
      <c r="A25" s="20" t="s">
        <v>41</v>
      </c>
      <c r="B25" s="20" t="s">
        <v>42</v>
      </c>
      <c r="C25" s="26">
        <v>1</v>
      </c>
      <c r="D25" s="27"/>
      <c r="E25" s="26">
        <v>1.74</v>
      </c>
      <c r="F25" s="27"/>
      <c r="G25" s="21">
        <f>C25*E25</f>
        <v>1.74</v>
      </c>
    </row>
    <row r="26" spans="1:7">
      <c r="A26" s="20" t="s">
        <v>43</v>
      </c>
      <c r="B26" s="20" t="s">
        <v>44</v>
      </c>
      <c r="C26" s="26">
        <v>3</v>
      </c>
      <c r="D26" s="27"/>
      <c r="E26" s="26">
        <v>0.75</v>
      </c>
      <c r="F26" s="27"/>
      <c r="G26" s="21">
        <f>C26*E26</f>
        <v>2.25</v>
      </c>
    </row>
    <row r="27" ht="17.25" spans="1:7">
      <c r="A27" s="20" t="s">
        <v>16</v>
      </c>
      <c r="B27" s="34"/>
      <c r="C27" s="26"/>
      <c r="D27" s="27"/>
      <c r="E27" s="26"/>
      <c r="F27" s="27"/>
      <c r="G27" s="23">
        <f>SUM(G25:G26)</f>
        <v>3.99</v>
      </c>
    </row>
    <row r="28" spans="1:7">
      <c r="A28" s="14" t="s">
        <v>45</v>
      </c>
      <c r="B28" s="15"/>
      <c r="C28" s="15"/>
      <c r="D28" s="15"/>
      <c r="E28" s="15"/>
      <c r="F28" s="15"/>
      <c r="G28" s="16"/>
    </row>
    <row r="29" spans="1:7">
      <c r="A29" s="35" t="s">
        <v>46</v>
      </c>
      <c r="B29" s="36"/>
      <c r="C29" s="36"/>
      <c r="D29" s="36"/>
      <c r="E29" s="15"/>
      <c r="F29" s="15"/>
      <c r="G29" s="16"/>
    </row>
    <row r="30" spans="1:7">
      <c r="A30" s="37" t="s">
        <v>47</v>
      </c>
      <c r="B30" s="37" t="s">
        <v>48</v>
      </c>
      <c r="C30" s="37" t="s">
        <v>49</v>
      </c>
      <c r="D30" s="38"/>
      <c r="E30" s="39" t="s">
        <v>50</v>
      </c>
      <c r="F30" s="27"/>
      <c r="G30" s="20" t="s">
        <v>13</v>
      </c>
    </row>
    <row r="31" spans="1:7">
      <c r="A31" s="20" t="s">
        <v>51</v>
      </c>
      <c r="B31" s="20">
        <v>180000</v>
      </c>
      <c r="C31" s="52">
        <v>5</v>
      </c>
      <c r="D31" s="38"/>
      <c r="E31" s="40">
        <v>1</v>
      </c>
      <c r="F31" s="41"/>
      <c r="G31" s="21">
        <f t="shared" ref="G31:G37" si="0">IFERROR(B31/C31/12/22/8*E31,0)</f>
        <v>17.0454545454545</v>
      </c>
    </row>
    <row r="32" spans="1:7">
      <c r="A32" s="20" t="s">
        <v>77</v>
      </c>
      <c r="B32" s="20">
        <v>138000</v>
      </c>
      <c r="C32" s="26">
        <v>5</v>
      </c>
      <c r="D32" s="27"/>
      <c r="E32" s="39">
        <v>1</v>
      </c>
      <c r="F32" s="27"/>
      <c r="G32" s="21">
        <f t="shared" si="0"/>
        <v>13.0681818181818</v>
      </c>
    </row>
    <row r="33" spans="1:7">
      <c r="A33" s="26" t="s">
        <v>92</v>
      </c>
      <c r="B33" s="20">
        <v>88500</v>
      </c>
      <c r="C33" s="26">
        <v>5</v>
      </c>
      <c r="D33" s="27"/>
      <c r="E33" s="39">
        <v>1</v>
      </c>
      <c r="F33" s="27"/>
      <c r="G33" s="21">
        <f t="shared" si="0"/>
        <v>8.38068181818182</v>
      </c>
    </row>
    <row r="34" spans="1:7">
      <c r="A34" s="26" t="s">
        <v>86</v>
      </c>
      <c r="B34" s="20">
        <v>1188</v>
      </c>
      <c r="C34" s="26">
        <v>5</v>
      </c>
      <c r="D34" s="27"/>
      <c r="E34" s="39">
        <v>1</v>
      </c>
      <c r="F34" s="27"/>
      <c r="G34" s="21">
        <f t="shared" si="0"/>
        <v>0.1125</v>
      </c>
    </row>
    <row r="35" spans="1:7">
      <c r="A35" s="26" t="s">
        <v>52</v>
      </c>
      <c r="B35" s="20">
        <v>4000</v>
      </c>
      <c r="C35" s="26">
        <v>5</v>
      </c>
      <c r="D35" s="27"/>
      <c r="E35" s="39">
        <v>1</v>
      </c>
      <c r="F35" s="27"/>
      <c r="G35" s="21">
        <f t="shared" si="0"/>
        <v>0.378787878787879</v>
      </c>
    </row>
    <row r="36" spans="1:7">
      <c r="A36" s="26" t="s">
        <v>53</v>
      </c>
      <c r="B36" s="20">
        <v>3550</v>
      </c>
      <c r="C36" s="26">
        <v>5</v>
      </c>
      <c r="D36" s="27"/>
      <c r="E36" s="39">
        <v>1</v>
      </c>
      <c r="F36" s="27"/>
      <c r="G36" s="21">
        <f t="shared" si="0"/>
        <v>0.336174242424242</v>
      </c>
    </row>
    <row r="37" spans="1:7">
      <c r="A37" s="26" t="s">
        <v>87</v>
      </c>
      <c r="B37" s="20">
        <v>5000</v>
      </c>
      <c r="C37" s="26">
        <v>5</v>
      </c>
      <c r="D37" s="27"/>
      <c r="E37" s="39">
        <v>1</v>
      </c>
      <c r="F37" s="27"/>
      <c r="G37" s="21">
        <f t="shared" si="0"/>
        <v>0.473484848484848</v>
      </c>
    </row>
    <row r="38" ht="17.25" spans="1:7">
      <c r="A38" s="26" t="s">
        <v>16</v>
      </c>
      <c r="B38" s="34"/>
      <c r="C38" s="26"/>
      <c r="D38" s="27"/>
      <c r="E38" s="39"/>
      <c r="F38" s="27"/>
      <c r="G38" s="23">
        <f>SUM(G31:G37)</f>
        <v>39.7952651515152</v>
      </c>
    </row>
    <row r="39" spans="1:7">
      <c r="A39" s="42" t="s">
        <v>54</v>
      </c>
      <c r="B39" s="43"/>
      <c r="C39" s="43"/>
      <c r="D39" s="43"/>
      <c r="E39" s="43"/>
      <c r="F39" s="43"/>
      <c r="G39" s="44"/>
    </row>
    <row r="40" ht="30" spans="1:7">
      <c r="A40" s="17" t="s">
        <v>35</v>
      </c>
      <c r="B40" s="17" t="s">
        <v>48</v>
      </c>
      <c r="C40" s="18" t="s">
        <v>55</v>
      </c>
      <c r="D40" s="17" t="s">
        <v>56</v>
      </c>
      <c r="E40" s="17" t="s">
        <v>49</v>
      </c>
      <c r="F40" s="17" t="s">
        <v>50</v>
      </c>
      <c r="G40" s="17" t="s">
        <v>13</v>
      </c>
    </row>
    <row r="41" spans="1:7">
      <c r="A41" s="20" t="s">
        <v>88</v>
      </c>
      <c r="B41" s="45">
        <v>46244103.63</v>
      </c>
      <c r="C41" s="20">
        <v>13777</v>
      </c>
      <c r="D41" s="20">
        <v>580</v>
      </c>
      <c r="E41" s="20">
        <v>50</v>
      </c>
      <c r="F41" s="20">
        <v>1</v>
      </c>
      <c r="G41" s="21">
        <f>IFERROR(B41/C41/E41/12/22/8*D41*F41,0)</f>
        <v>18.4359610834428</v>
      </c>
    </row>
    <row r="42" ht="17.25" spans="1:7">
      <c r="A42" s="20" t="s">
        <v>16</v>
      </c>
      <c r="B42" s="20"/>
      <c r="C42" s="20"/>
      <c r="D42" s="20"/>
      <c r="E42" s="20"/>
      <c r="F42" s="20"/>
      <c r="G42" s="33">
        <f>SUM(G41:G41)</f>
        <v>18.4359610834428</v>
      </c>
    </row>
    <row r="43" spans="1:7">
      <c r="A43" s="24" t="s">
        <v>58</v>
      </c>
      <c r="B43" s="24"/>
      <c r="C43" s="24"/>
      <c r="D43" s="24"/>
      <c r="E43" s="24"/>
      <c r="F43" s="24"/>
      <c r="G43" s="24"/>
    </row>
    <row r="44" spans="1:7">
      <c r="A44" s="14" t="s">
        <v>59</v>
      </c>
      <c r="B44" s="15"/>
      <c r="C44" s="15"/>
      <c r="D44" s="15"/>
      <c r="E44" s="15"/>
      <c r="F44" s="16"/>
      <c r="G44" s="21">
        <f>(G9+G14+G18+G27+G38+G42)*G45</f>
        <v>120.290620722292</v>
      </c>
    </row>
    <row r="45" spans="1:7">
      <c r="A45" s="14" t="s">
        <v>60</v>
      </c>
      <c r="B45" s="15"/>
      <c r="C45" s="15"/>
      <c r="D45" s="15"/>
      <c r="E45" s="15"/>
      <c r="F45" s="16"/>
      <c r="G45" s="28">
        <v>0.18</v>
      </c>
    </row>
    <row r="46" spans="1:7">
      <c r="A46" s="46" t="s">
        <v>61</v>
      </c>
      <c r="B46" s="47"/>
      <c r="C46" s="47"/>
      <c r="D46" s="47"/>
      <c r="E46" s="47"/>
      <c r="F46" s="48"/>
      <c r="G46" s="28">
        <f>G47</f>
        <v>0.16</v>
      </c>
    </row>
    <row r="47" spans="1:7">
      <c r="A47" s="14" t="s">
        <v>62</v>
      </c>
      <c r="B47" s="15"/>
      <c r="C47" s="15"/>
      <c r="D47" s="15"/>
      <c r="E47" s="15"/>
      <c r="F47" s="16"/>
      <c r="G47" s="28">
        <v>0.16</v>
      </c>
    </row>
    <row r="48" ht="17.25" spans="1:7">
      <c r="A48" s="49" t="s">
        <v>16</v>
      </c>
      <c r="B48" s="50"/>
      <c r="C48" s="50"/>
      <c r="D48" s="50"/>
      <c r="E48" s="50"/>
      <c r="F48" s="51"/>
      <c r="G48" s="33">
        <f>G44+G46</f>
        <v>120.450620722292</v>
      </c>
    </row>
    <row r="49" ht="17.25" spans="1:7">
      <c r="A49" s="14" t="s">
        <v>63</v>
      </c>
      <c r="B49" s="15"/>
      <c r="C49" s="15"/>
      <c r="D49" s="15"/>
      <c r="E49" s="15"/>
      <c r="F49" s="16"/>
      <c r="G49" s="23">
        <f>G9+G14+G18+G27+G38+G42+G48</f>
        <v>788.73184695725</v>
      </c>
    </row>
    <row r="50" ht="15" spans="1:7">
      <c r="A50" s="46" t="s">
        <v>64</v>
      </c>
      <c r="B50" s="47"/>
      <c r="C50" s="47"/>
      <c r="D50" s="47"/>
      <c r="E50" s="47"/>
      <c r="F50" s="47"/>
      <c r="G50" s="48"/>
    </row>
  </sheetData>
  <mergeCells count="72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A15:G15"/>
    <mergeCell ref="C16:D16"/>
    <mergeCell ref="E16:F16"/>
    <mergeCell ref="C17:D17"/>
    <mergeCell ref="E17:F17"/>
    <mergeCell ref="C18:D18"/>
    <mergeCell ref="E18:F18"/>
    <mergeCell ref="A19:G19"/>
    <mergeCell ref="C20:D20"/>
    <mergeCell ref="E20:F20"/>
    <mergeCell ref="C21:D21"/>
    <mergeCell ref="E21:F21"/>
    <mergeCell ref="C22:D22"/>
    <mergeCell ref="E22:F22"/>
    <mergeCell ref="A23:G23"/>
    <mergeCell ref="C24:D24"/>
    <mergeCell ref="E24:F24"/>
    <mergeCell ref="C25:D25"/>
    <mergeCell ref="E25:F25"/>
    <mergeCell ref="C26:D26"/>
    <mergeCell ref="E26:F26"/>
    <mergeCell ref="C27:D27"/>
    <mergeCell ref="E27:F27"/>
    <mergeCell ref="A28:G28"/>
    <mergeCell ref="A29:G29"/>
    <mergeCell ref="C30:D30"/>
    <mergeCell ref="E30:F30"/>
    <mergeCell ref="C31:D31"/>
    <mergeCell ref="E31:F31"/>
    <mergeCell ref="C32:D32"/>
    <mergeCell ref="E32:F32"/>
    <mergeCell ref="C33:D33"/>
    <mergeCell ref="E33:F33"/>
    <mergeCell ref="C34:D34"/>
    <mergeCell ref="E34:F34"/>
    <mergeCell ref="C35:D35"/>
    <mergeCell ref="E35:F35"/>
    <mergeCell ref="C36:D36"/>
    <mergeCell ref="E36:F36"/>
    <mergeCell ref="C37:D37"/>
    <mergeCell ref="E37:F37"/>
    <mergeCell ref="C38:D38"/>
    <mergeCell ref="E38:F38"/>
    <mergeCell ref="A39:G39"/>
    <mergeCell ref="A43:G43"/>
    <mergeCell ref="A44:F44"/>
    <mergeCell ref="A45:F45"/>
    <mergeCell ref="A46:F46"/>
    <mergeCell ref="A47:F47"/>
    <mergeCell ref="A48:F48"/>
    <mergeCell ref="A49:F49"/>
    <mergeCell ref="A50:G50"/>
  </mergeCells>
  <pageMargins left="0.7" right="0.7" top="0.393055555555556" bottom="0.314583333333333" header="0.3" footer="0.3"/>
  <pageSetup paperSize="9" scale="90" orientation="portrait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53"/>
  <sheetViews>
    <sheetView workbookViewId="0">
      <selection activeCell="A24" sqref="$A24:$XFD24"/>
    </sheetView>
  </sheetViews>
  <sheetFormatPr defaultColWidth="9" defaultRowHeight="13.5" outlineLevelCol="6"/>
  <cols>
    <col min="1" max="1" width="14.125" style="128" customWidth="1"/>
    <col min="2" max="2" width="16" style="128" customWidth="1"/>
    <col min="3" max="6" width="9" style="128"/>
    <col min="7" max="7" width="13.125" style="128" customWidth="1"/>
    <col min="8" max="16384" width="9" style="128"/>
  </cols>
  <sheetData>
    <row r="1" ht="16.5" spans="1:7">
      <c r="A1" s="1" t="s">
        <v>0</v>
      </c>
      <c r="B1" s="1"/>
      <c r="C1" s="1"/>
      <c r="D1" s="1"/>
      <c r="E1" s="1"/>
      <c r="F1" s="1"/>
      <c r="G1" s="1"/>
    </row>
    <row r="2" ht="30" spans="1:7">
      <c r="A2" s="2" t="s">
        <v>1</v>
      </c>
      <c r="B2" s="2"/>
      <c r="C2" s="2"/>
      <c r="D2" s="2"/>
      <c r="E2" s="2"/>
      <c r="F2" s="2"/>
      <c r="G2" s="2"/>
    </row>
    <row r="3" ht="28.5" spans="1:7">
      <c r="A3" s="4" t="s">
        <v>2</v>
      </c>
      <c r="B3" s="5" t="s">
        <v>3</v>
      </c>
      <c r="C3" s="5"/>
      <c r="D3" s="5"/>
      <c r="E3" s="5"/>
      <c r="F3" s="5"/>
      <c r="G3" s="6"/>
    </row>
    <row r="4" ht="15" spans="1:7">
      <c r="A4" s="8" t="s">
        <v>4</v>
      </c>
      <c r="B4" s="9" t="s">
        <v>65</v>
      </c>
      <c r="C4" s="10" t="s">
        <v>6</v>
      </c>
      <c r="D4" s="11" t="s">
        <v>66</v>
      </c>
      <c r="E4" s="11"/>
      <c r="F4" s="11"/>
      <c r="G4" s="12"/>
    </row>
    <row r="5" ht="15" spans="1:7">
      <c r="A5" s="14" t="s">
        <v>8</v>
      </c>
      <c r="B5" s="15"/>
      <c r="C5" s="15"/>
      <c r="D5" s="15"/>
      <c r="E5" s="15"/>
      <c r="F5" s="15"/>
      <c r="G5" s="16"/>
    </row>
    <row r="6" ht="15" spans="1:7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5" spans="1:7">
      <c r="A7" s="20" t="s">
        <v>14</v>
      </c>
      <c r="B7" s="20">
        <v>1</v>
      </c>
      <c r="C7" s="18">
        <v>1</v>
      </c>
      <c r="D7" s="19"/>
      <c r="E7" s="18">
        <v>96.35</v>
      </c>
      <c r="F7" s="19"/>
      <c r="G7" s="21">
        <f>B7*C7*E7</f>
        <v>96.35</v>
      </c>
    </row>
    <row r="8" ht="15" spans="1:7">
      <c r="A8" s="20" t="s">
        <v>15</v>
      </c>
      <c r="B8" s="20">
        <v>1</v>
      </c>
      <c r="C8" s="18">
        <v>1</v>
      </c>
      <c r="D8" s="19"/>
      <c r="E8" s="18">
        <v>206.68</v>
      </c>
      <c r="F8" s="19"/>
      <c r="G8" s="21">
        <f>B8*C8*E8</f>
        <v>206.68</v>
      </c>
    </row>
    <row r="9" ht="17.25" spans="1:7">
      <c r="A9" s="22"/>
      <c r="B9" s="20"/>
      <c r="C9" s="18"/>
      <c r="D9" s="19"/>
      <c r="E9" s="18"/>
      <c r="F9" s="19"/>
      <c r="G9" s="20"/>
    </row>
    <row r="10" ht="17.25" spans="1:7">
      <c r="A10" s="20" t="s">
        <v>16</v>
      </c>
      <c r="B10" s="20"/>
      <c r="C10" s="18"/>
      <c r="D10" s="19"/>
      <c r="E10" s="18"/>
      <c r="F10" s="19"/>
      <c r="G10" s="23">
        <f>SUM(G7:G9)</f>
        <v>303.03</v>
      </c>
    </row>
    <row r="11" ht="15" spans="1:7">
      <c r="A11" s="24" t="s">
        <v>17</v>
      </c>
      <c r="B11" s="24"/>
      <c r="C11" s="24"/>
      <c r="D11" s="24"/>
      <c r="E11" s="24"/>
      <c r="F11" s="24"/>
      <c r="G11" s="24"/>
    </row>
    <row r="12" ht="15" spans="1:7">
      <c r="A12" s="25" t="s">
        <v>18</v>
      </c>
      <c r="B12" s="25"/>
      <c r="C12" s="25"/>
      <c r="D12" s="25"/>
      <c r="E12" s="25"/>
      <c r="F12" s="25"/>
      <c r="G12" s="25"/>
    </row>
    <row r="13" ht="15" spans="1:7">
      <c r="A13" s="20" t="s">
        <v>19</v>
      </c>
      <c r="B13" s="20" t="s">
        <v>20</v>
      </c>
      <c r="C13" s="26" t="s">
        <v>21</v>
      </c>
      <c r="D13" s="27"/>
      <c r="E13" s="26" t="s">
        <v>22</v>
      </c>
      <c r="F13" s="27"/>
      <c r="G13" s="20" t="s">
        <v>13</v>
      </c>
    </row>
    <row r="14" ht="17.25" spans="1:7">
      <c r="A14" s="20"/>
      <c r="B14" s="22"/>
      <c r="C14" s="26"/>
      <c r="D14" s="27"/>
      <c r="E14" s="26"/>
      <c r="F14" s="27"/>
      <c r="G14" s="28">
        <f t="shared" ref="G14:G24" si="0">C14*E14</f>
        <v>0</v>
      </c>
    </row>
    <row r="15" ht="17.25" spans="1:7">
      <c r="A15" s="20" t="s">
        <v>16</v>
      </c>
      <c r="B15" s="22"/>
      <c r="C15" s="26"/>
      <c r="D15" s="27"/>
      <c r="E15" s="26"/>
      <c r="F15" s="27"/>
      <c r="G15" s="23">
        <f>SUM(G14:G14)</f>
        <v>0</v>
      </c>
    </row>
    <row r="16" ht="15" spans="1:7">
      <c r="A16" s="14" t="s">
        <v>23</v>
      </c>
      <c r="B16" s="15"/>
      <c r="C16" s="15"/>
      <c r="D16" s="15"/>
      <c r="E16" s="15"/>
      <c r="F16" s="15"/>
      <c r="G16" s="16"/>
    </row>
    <row r="17" ht="15" spans="1:7">
      <c r="A17" s="20" t="s">
        <v>19</v>
      </c>
      <c r="B17" s="20" t="s">
        <v>20</v>
      </c>
      <c r="C17" s="26" t="s">
        <v>21</v>
      </c>
      <c r="D17" s="27"/>
      <c r="E17" s="26" t="s">
        <v>22</v>
      </c>
      <c r="F17" s="27"/>
      <c r="G17" s="20" t="s">
        <v>13</v>
      </c>
    </row>
    <row r="18" ht="15" spans="1:7">
      <c r="A18" s="20" t="s">
        <v>24</v>
      </c>
      <c r="B18" s="20" t="s">
        <v>25</v>
      </c>
      <c r="C18" s="26">
        <v>2</v>
      </c>
      <c r="D18" s="27"/>
      <c r="E18" s="26">
        <v>0.32</v>
      </c>
      <c r="F18" s="27"/>
      <c r="G18" s="28">
        <f t="shared" si="0"/>
        <v>0.64</v>
      </c>
    </row>
    <row r="19" ht="15" spans="1:7">
      <c r="A19" s="20" t="s">
        <v>26</v>
      </c>
      <c r="B19" s="20" t="s">
        <v>25</v>
      </c>
      <c r="C19" s="26">
        <v>2</v>
      </c>
      <c r="D19" s="27"/>
      <c r="E19" s="26">
        <v>0.45</v>
      </c>
      <c r="F19" s="27"/>
      <c r="G19" s="28">
        <f t="shared" si="0"/>
        <v>0.9</v>
      </c>
    </row>
    <row r="20" ht="15" spans="1:7">
      <c r="A20" s="20" t="s">
        <v>27</v>
      </c>
      <c r="B20" s="20" t="s">
        <v>28</v>
      </c>
      <c r="C20" s="26">
        <v>2</v>
      </c>
      <c r="D20" s="27"/>
      <c r="E20" s="26">
        <v>2.3</v>
      </c>
      <c r="F20" s="27"/>
      <c r="G20" s="28">
        <f t="shared" si="0"/>
        <v>4.6</v>
      </c>
    </row>
    <row r="21" ht="15" spans="1:7">
      <c r="A21" s="20" t="s">
        <v>29</v>
      </c>
      <c r="B21" s="20" t="s">
        <v>25</v>
      </c>
      <c r="C21" s="26">
        <v>1</v>
      </c>
      <c r="D21" s="27"/>
      <c r="E21" s="26">
        <v>3.5</v>
      </c>
      <c r="F21" s="27"/>
      <c r="G21" s="28">
        <f t="shared" si="0"/>
        <v>3.5</v>
      </c>
    </row>
    <row r="22" ht="15" spans="1:7">
      <c r="A22" s="20" t="s">
        <v>30</v>
      </c>
      <c r="B22" s="20" t="s">
        <v>31</v>
      </c>
      <c r="C22" s="26">
        <v>0.5</v>
      </c>
      <c r="D22" s="27"/>
      <c r="E22" s="26">
        <v>5.7</v>
      </c>
      <c r="F22" s="27"/>
      <c r="G22" s="28">
        <f t="shared" si="0"/>
        <v>2.85</v>
      </c>
    </row>
    <row r="23" ht="15" spans="1:7">
      <c r="A23" s="20" t="s">
        <v>32</v>
      </c>
      <c r="B23" s="20" t="s">
        <v>33</v>
      </c>
      <c r="C23" s="26">
        <v>1</v>
      </c>
      <c r="D23" s="27"/>
      <c r="E23" s="26">
        <v>0.38</v>
      </c>
      <c r="F23" s="27"/>
      <c r="G23" s="28">
        <f t="shared" si="0"/>
        <v>0.38</v>
      </c>
    </row>
    <row r="24" ht="17.25" spans="1:7">
      <c r="A24" s="29" t="s">
        <v>16</v>
      </c>
      <c r="B24" s="30"/>
      <c r="C24" s="31"/>
      <c r="D24" s="32"/>
      <c r="E24" s="31"/>
      <c r="F24" s="32"/>
      <c r="G24" s="33">
        <f>SUM(G18:G23)</f>
        <v>12.87</v>
      </c>
    </row>
    <row r="25" ht="15" spans="1:7">
      <c r="A25" s="24" t="s">
        <v>34</v>
      </c>
      <c r="B25" s="24"/>
      <c r="C25" s="24"/>
      <c r="D25" s="24"/>
      <c r="E25" s="24"/>
      <c r="F25" s="24"/>
      <c r="G25" s="24"/>
    </row>
    <row r="26" ht="15" spans="1:7">
      <c r="A26" s="20" t="s">
        <v>35</v>
      </c>
      <c r="B26" s="20" t="s">
        <v>36</v>
      </c>
      <c r="C26" s="26" t="s">
        <v>21</v>
      </c>
      <c r="D26" s="27"/>
      <c r="E26" s="26" t="s">
        <v>37</v>
      </c>
      <c r="F26" s="27"/>
      <c r="G26" s="20" t="s">
        <v>38</v>
      </c>
    </row>
    <row r="27" ht="17.25" spans="1:7">
      <c r="A27" s="20"/>
      <c r="B27" s="22"/>
      <c r="C27" s="26"/>
      <c r="D27" s="27"/>
      <c r="E27" s="26"/>
      <c r="F27" s="27"/>
      <c r="G27" s="23">
        <f t="shared" ref="G27:G32" si="1">C27*E27</f>
        <v>0</v>
      </c>
    </row>
    <row r="28" ht="17.25" spans="1:7">
      <c r="A28" s="20" t="s">
        <v>16</v>
      </c>
      <c r="B28" s="22"/>
      <c r="C28" s="26"/>
      <c r="D28" s="27"/>
      <c r="E28" s="26"/>
      <c r="F28" s="27"/>
      <c r="G28" s="23">
        <f>SUM(G27:G27)</f>
        <v>0</v>
      </c>
    </row>
    <row r="29" ht="15" spans="1:7">
      <c r="A29" s="14" t="s">
        <v>39</v>
      </c>
      <c r="B29" s="15"/>
      <c r="C29" s="15"/>
      <c r="D29" s="15"/>
      <c r="E29" s="15"/>
      <c r="F29" s="15"/>
      <c r="G29" s="16"/>
    </row>
    <row r="30" ht="15" spans="1:7">
      <c r="A30" s="20" t="s">
        <v>35</v>
      </c>
      <c r="B30" s="20" t="s">
        <v>36</v>
      </c>
      <c r="C30" s="26" t="s">
        <v>40</v>
      </c>
      <c r="D30" s="27"/>
      <c r="E30" s="26" t="s">
        <v>22</v>
      </c>
      <c r="F30" s="27"/>
      <c r="G30" s="20" t="s">
        <v>13</v>
      </c>
    </row>
    <row r="31" ht="15" spans="1:7">
      <c r="A31" s="20" t="s">
        <v>41</v>
      </c>
      <c r="B31" s="20" t="s">
        <v>42</v>
      </c>
      <c r="C31" s="26">
        <v>1</v>
      </c>
      <c r="D31" s="27"/>
      <c r="E31" s="26">
        <v>1.74</v>
      </c>
      <c r="F31" s="27"/>
      <c r="G31" s="21">
        <f t="shared" si="1"/>
        <v>1.74</v>
      </c>
    </row>
    <row r="32" ht="15" spans="1:7">
      <c r="A32" s="20" t="s">
        <v>43</v>
      </c>
      <c r="B32" s="20" t="s">
        <v>44</v>
      </c>
      <c r="C32" s="26">
        <v>2</v>
      </c>
      <c r="D32" s="27"/>
      <c r="E32" s="26">
        <v>0.75</v>
      </c>
      <c r="F32" s="27"/>
      <c r="G32" s="21">
        <f t="shared" si="1"/>
        <v>1.5</v>
      </c>
    </row>
    <row r="33" ht="17.25" spans="1:7">
      <c r="A33" s="20" t="s">
        <v>16</v>
      </c>
      <c r="B33" s="34"/>
      <c r="C33" s="26"/>
      <c r="D33" s="27"/>
      <c r="E33" s="26"/>
      <c r="F33" s="27"/>
      <c r="G33" s="23">
        <f>SUM(G31:G32)</f>
        <v>3.24</v>
      </c>
    </row>
    <row r="34" ht="15" spans="1:7">
      <c r="A34" s="14" t="s">
        <v>45</v>
      </c>
      <c r="B34" s="15"/>
      <c r="C34" s="15"/>
      <c r="D34" s="15"/>
      <c r="E34" s="15"/>
      <c r="F34" s="15"/>
      <c r="G34" s="16"/>
    </row>
    <row r="35" ht="15" spans="1:7">
      <c r="A35" s="35" t="s">
        <v>46</v>
      </c>
      <c r="B35" s="36"/>
      <c r="C35" s="36"/>
      <c r="D35" s="36"/>
      <c r="E35" s="15"/>
      <c r="F35" s="15"/>
      <c r="G35" s="16"/>
    </row>
    <row r="36" ht="15" spans="1:7">
      <c r="A36" s="37" t="s">
        <v>47</v>
      </c>
      <c r="B36" s="37" t="s">
        <v>48</v>
      </c>
      <c r="C36" s="37" t="s">
        <v>49</v>
      </c>
      <c r="D36" s="38"/>
      <c r="E36" s="39" t="s">
        <v>50</v>
      </c>
      <c r="F36" s="27"/>
      <c r="G36" s="20" t="s">
        <v>13</v>
      </c>
    </row>
    <row r="37" ht="15" spans="1:7">
      <c r="A37" s="20" t="s">
        <v>51</v>
      </c>
      <c r="B37" s="20">
        <v>180000</v>
      </c>
      <c r="C37" s="52">
        <v>5</v>
      </c>
      <c r="D37" s="38"/>
      <c r="E37" s="40">
        <v>1</v>
      </c>
      <c r="F37" s="41"/>
      <c r="G37" s="21">
        <f t="shared" ref="G37:G39" si="2">IFERROR(B37/C37/12/22/8*E37,0)</f>
        <v>17.0454545454545</v>
      </c>
    </row>
    <row r="38" ht="15" spans="1:7">
      <c r="A38" s="26" t="s">
        <v>52</v>
      </c>
      <c r="B38" s="20">
        <v>4000</v>
      </c>
      <c r="C38" s="26">
        <v>5</v>
      </c>
      <c r="D38" s="27"/>
      <c r="E38" s="39">
        <v>1</v>
      </c>
      <c r="F38" s="27"/>
      <c r="G38" s="21">
        <f t="shared" si="2"/>
        <v>0.378787878787879</v>
      </c>
    </row>
    <row r="39" ht="15" spans="1:7">
      <c r="A39" s="26" t="s">
        <v>53</v>
      </c>
      <c r="B39" s="20">
        <v>3550</v>
      </c>
      <c r="C39" s="26">
        <v>5</v>
      </c>
      <c r="D39" s="27"/>
      <c r="E39" s="39">
        <v>1</v>
      </c>
      <c r="F39" s="27"/>
      <c r="G39" s="21">
        <f t="shared" si="2"/>
        <v>0.336174242424242</v>
      </c>
    </row>
    <row r="40" ht="17.25" spans="1:7">
      <c r="A40" s="26" t="s">
        <v>16</v>
      </c>
      <c r="B40" s="34"/>
      <c r="C40" s="26"/>
      <c r="D40" s="27"/>
      <c r="E40" s="39"/>
      <c r="F40" s="27"/>
      <c r="G40" s="23">
        <f>SUM(G37:G39)</f>
        <v>17.7604166666667</v>
      </c>
    </row>
    <row r="41" ht="15" spans="1:7">
      <c r="A41" s="42" t="s">
        <v>54</v>
      </c>
      <c r="B41" s="43"/>
      <c r="C41" s="43"/>
      <c r="D41" s="43"/>
      <c r="E41" s="43"/>
      <c r="F41" s="43"/>
      <c r="G41" s="44"/>
    </row>
    <row r="42" ht="30" spans="1:7">
      <c r="A42" s="17" t="s">
        <v>35</v>
      </c>
      <c r="B42" s="17" t="s">
        <v>48</v>
      </c>
      <c r="C42" s="18" t="s">
        <v>55</v>
      </c>
      <c r="D42" s="17" t="s">
        <v>56</v>
      </c>
      <c r="E42" s="17" t="s">
        <v>49</v>
      </c>
      <c r="F42" s="17" t="s">
        <v>50</v>
      </c>
      <c r="G42" s="17" t="s">
        <v>13</v>
      </c>
    </row>
    <row r="43" ht="15" spans="1:7">
      <c r="A43" s="20" t="s">
        <v>57</v>
      </c>
      <c r="B43" s="45">
        <v>222587884.15</v>
      </c>
      <c r="C43" s="20">
        <v>35669.45</v>
      </c>
      <c r="D43" s="20">
        <v>282</v>
      </c>
      <c r="E43" s="20">
        <v>50</v>
      </c>
      <c r="F43" s="20">
        <v>1</v>
      </c>
      <c r="G43" s="21">
        <f>IFERROR(B43/C43/E43/12/22/8*D43*F43,0)</f>
        <v>16.6644236732408</v>
      </c>
    </row>
    <row r="44" ht="15" spans="1:7">
      <c r="A44" s="20"/>
      <c r="B44" s="20"/>
      <c r="C44" s="20"/>
      <c r="D44" s="20"/>
      <c r="E44" s="20"/>
      <c r="F44" s="20"/>
      <c r="G44" s="21">
        <f>IFERROR(B44/C44/E44/12/22/8*D44*F44,0)</f>
        <v>0</v>
      </c>
    </row>
    <row r="45" ht="17.25" spans="1:7">
      <c r="A45" s="20" t="s">
        <v>16</v>
      </c>
      <c r="B45" s="20"/>
      <c r="C45" s="20"/>
      <c r="D45" s="20"/>
      <c r="E45" s="20"/>
      <c r="F45" s="20"/>
      <c r="G45" s="33">
        <f>SUM(G43:G44)</f>
        <v>16.6644236732408</v>
      </c>
    </row>
    <row r="46" ht="15" spans="1:7">
      <c r="A46" s="24" t="s">
        <v>58</v>
      </c>
      <c r="B46" s="24"/>
      <c r="C46" s="24"/>
      <c r="D46" s="24"/>
      <c r="E46" s="24"/>
      <c r="F46" s="24"/>
      <c r="G46" s="24"/>
    </row>
    <row r="47" ht="15" spans="1:7">
      <c r="A47" s="14" t="s">
        <v>59</v>
      </c>
      <c r="B47" s="15"/>
      <c r="C47" s="15"/>
      <c r="D47" s="15"/>
      <c r="E47" s="15"/>
      <c r="F47" s="16"/>
      <c r="G47" s="21">
        <f>(G10+G15+G24+G33+G40+G45)*G48</f>
        <v>63.6416712611833</v>
      </c>
    </row>
    <row r="48" ht="15" spans="1:7">
      <c r="A48" s="14" t="s">
        <v>60</v>
      </c>
      <c r="B48" s="15"/>
      <c r="C48" s="15"/>
      <c r="D48" s="15"/>
      <c r="E48" s="15"/>
      <c r="F48" s="16"/>
      <c r="G48" s="28">
        <v>0.18</v>
      </c>
    </row>
    <row r="49" ht="15" spans="1:7">
      <c r="A49" s="46" t="s">
        <v>61</v>
      </c>
      <c r="B49" s="47"/>
      <c r="C49" s="47"/>
      <c r="D49" s="47"/>
      <c r="E49" s="47"/>
      <c r="F49" s="48"/>
      <c r="G49" s="28">
        <f>G50</f>
        <v>0.16</v>
      </c>
    </row>
    <row r="50" ht="15" spans="1:7">
      <c r="A50" s="14" t="s">
        <v>62</v>
      </c>
      <c r="B50" s="15"/>
      <c r="C50" s="15"/>
      <c r="D50" s="15"/>
      <c r="E50" s="15"/>
      <c r="F50" s="16"/>
      <c r="G50" s="28">
        <v>0.16</v>
      </c>
    </row>
    <row r="51" ht="17.25" spans="1:7">
      <c r="A51" s="49" t="s">
        <v>16</v>
      </c>
      <c r="B51" s="50"/>
      <c r="C51" s="50"/>
      <c r="D51" s="50"/>
      <c r="E51" s="50"/>
      <c r="F51" s="51"/>
      <c r="G51" s="33">
        <f>G47+G49</f>
        <v>63.8016712611833</v>
      </c>
    </row>
    <row r="52" ht="17.25" spans="1:7">
      <c r="A52" s="14" t="s">
        <v>63</v>
      </c>
      <c r="B52" s="15"/>
      <c r="C52" s="15"/>
      <c r="D52" s="15"/>
      <c r="E52" s="15"/>
      <c r="F52" s="16"/>
      <c r="G52" s="23">
        <f>G10+G15+G24+G28+G33+G40+G45+G51</f>
        <v>417.366511601091</v>
      </c>
    </row>
    <row r="53" ht="15" spans="1:7">
      <c r="A53" s="46" t="s">
        <v>64</v>
      </c>
      <c r="B53" s="47"/>
      <c r="C53" s="47"/>
      <c r="D53" s="47"/>
      <c r="E53" s="47"/>
      <c r="F53" s="47"/>
      <c r="G53" s="48"/>
    </row>
  </sheetData>
  <mergeCells count="76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C10:D10"/>
    <mergeCell ref="E10:F10"/>
    <mergeCell ref="A11:G11"/>
    <mergeCell ref="A12:G12"/>
    <mergeCell ref="C13:D13"/>
    <mergeCell ref="E13:F13"/>
    <mergeCell ref="C14:D14"/>
    <mergeCell ref="E14:F14"/>
    <mergeCell ref="C15:D15"/>
    <mergeCell ref="E15:F15"/>
    <mergeCell ref="A16:G16"/>
    <mergeCell ref="C17:D17"/>
    <mergeCell ref="E17:F17"/>
    <mergeCell ref="C18:D18"/>
    <mergeCell ref="E18:F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A25:G25"/>
    <mergeCell ref="C26:D26"/>
    <mergeCell ref="E26:F26"/>
    <mergeCell ref="C27:D27"/>
    <mergeCell ref="E27:F27"/>
    <mergeCell ref="C28:D28"/>
    <mergeCell ref="E28:F28"/>
    <mergeCell ref="A29:G29"/>
    <mergeCell ref="C30:D30"/>
    <mergeCell ref="E30:F30"/>
    <mergeCell ref="C31:D31"/>
    <mergeCell ref="E31:F31"/>
    <mergeCell ref="C32:D32"/>
    <mergeCell ref="E32:F32"/>
    <mergeCell ref="C33:D33"/>
    <mergeCell ref="E33:F33"/>
    <mergeCell ref="A34:G34"/>
    <mergeCell ref="A35:G35"/>
    <mergeCell ref="C36:D36"/>
    <mergeCell ref="E36:F36"/>
    <mergeCell ref="C37:D37"/>
    <mergeCell ref="E37:F37"/>
    <mergeCell ref="C38:D38"/>
    <mergeCell ref="E38:F38"/>
    <mergeCell ref="C39:D39"/>
    <mergeCell ref="E39:F39"/>
    <mergeCell ref="C40:D40"/>
    <mergeCell ref="E40:F40"/>
    <mergeCell ref="A41:G41"/>
    <mergeCell ref="A46:G46"/>
    <mergeCell ref="A47:F47"/>
    <mergeCell ref="A48:F48"/>
    <mergeCell ref="A49:F49"/>
    <mergeCell ref="A50:F50"/>
    <mergeCell ref="A51:F51"/>
    <mergeCell ref="A52:F52"/>
    <mergeCell ref="A53:G53"/>
  </mergeCells>
  <pageMargins left="0.75" right="0.75" top="0.511805555555556" bottom="0.472222222222222" header="0.5" footer="0.5"/>
  <pageSetup paperSize="9" scale="88" orientation="portrait"/>
  <headerFooter/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62"/>
  <sheetViews>
    <sheetView topLeftCell="A48" workbookViewId="0">
      <selection activeCell="A63" sqref="$A63:$XFD76"/>
    </sheetView>
  </sheetViews>
  <sheetFormatPr defaultColWidth="8.75" defaultRowHeight="16.5"/>
  <cols>
    <col min="1" max="1" width="21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32.25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28.5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118</v>
      </c>
      <c r="C4" s="10" t="s">
        <v>6</v>
      </c>
      <c r="D4" s="11" t="s">
        <v>119</v>
      </c>
      <c r="E4" s="11"/>
      <c r="F4" s="11"/>
      <c r="G4" s="12"/>
      <c r="H4" s="13"/>
      <c r="I4" s="13"/>
      <c r="J4" s="13"/>
      <c r="K4" s="13"/>
    </row>
    <row r="5" spans="1:12">
      <c r="A5" s="14" t="s">
        <v>8</v>
      </c>
      <c r="B5" s="15"/>
      <c r="C5" s="15"/>
      <c r="D5" s="15"/>
      <c r="E5" s="15"/>
      <c r="F5" s="15"/>
      <c r="G5" s="16"/>
    </row>
    <row r="6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spans="1:12">
      <c r="A7" s="20" t="s">
        <v>14</v>
      </c>
      <c r="B7" s="20">
        <v>2</v>
      </c>
      <c r="C7" s="18">
        <v>1.5</v>
      </c>
      <c r="D7" s="19"/>
      <c r="E7" s="18">
        <v>96.35</v>
      </c>
      <c r="F7" s="19"/>
      <c r="G7" s="21">
        <f>B7*C7*E7</f>
        <v>289.05</v>
      </c>
    </row>
    <row r="8" spans="1:12">
      <c r="A8" s="20" t="s">
        <v>15</v>
      </c>
      <c r="B8" s="20">
        <v>2</v>
      </c>
      <c r="C8" s="18">
        <v>1.5</v>
      </c>
      <c r="D8" s="19"/>
      <c r="E8" s="18">
        <v>206.68</v>
      </c>
      <c r="F8" s="19"/>
      <c r="G8" s="21">
        <f>B8*C8*E8</f>
        <v>620.04</v>
      </c>
    </row>
    <row r="9" ht="17.25" spans="1:12">
      <c r="A9" s="20" t="s">
        <v>16</v>
      </c>
      <c r="B9" s="20"/>
      <c r="C9" s="18"/>
      <c r="D9" s="19"/>
      <c r="E9" s="18"/>
      <c r="F9" s="19"/>
      <c r="G9" s="23">
        <f>SUM(G7:G8)</f>
        <v>909.09</v>
      </c>
    </row>
    <row r="10" spans="1:12">
      <c r="A10" s="24" t="s">
        <v>17</v>
      </c>
      <c r="B10" s="24"/>
      <c r="C10" s="24"/>
      <c r="D10" s="24"/>
      <c r="E10" s="24"/>
      <c r="F10" s="24"/>
      <c r="G10" s="24"/>
    </row>
    <row r="11" spans="1:12">
      <c r="A11" s="25" t="s">
        <v>18</v>
      </c>
      <c r="B11" s="25"/>
      <c r="C11" s="25"/>
      <c r="D11" s="25"/>
      <c r="E11" s="25"/>
      <c r="F11" s="25"/>
      <c r="G11" s="25"/>
    </row>
    <row r="12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spans="1:12">
      <c r="A13" s="20" t="s">
        <v>100</v>
      </c>
      <c r="B13" s="20" t="s">
        <v>33</v>
      </c>
      <c r="C13" s="26">
        <v>2</v>
      </c>
      <c r="D13" s="27"/>
      <c r="E13" s="26">
        <v>42</v>
      </c>
      <c r="F13" s="27"/>
      <c r="G13" s="28">
        <f>C13*E13</f>
        <v>84</v>
      </c>
    </row>
    <row r="14" ht="17.25" spans="1:12">
      <c r="A14" s="20" t="s">
        <v>99</v>
      </c>
      <c r="B14" s="22" t="s">
        <v>33</v>
      </c>
      <c r="C14" s="26">
        <v>1</v>
      </c>
      <c r="D14" s="27"/>
      <c r="E14" s="26">
        <v>0.33</v>
      </c>
      <c r="F14" s="27"/>
      <c r="G14" s="28">
        <f>C14*E14</f>
        <v>0.33</v>
      </c>
    </row>
    <row r="15" ht="17.25" spans="1:12">
      <c r="A15" s="20" t="s">
        <v>101</v>
      </c>
      <c r="B15" s="22" t="s">
        <v>120</v>
      </c>
      <c r="C15" s="26">
        <v>1</v>
      </c>
      <c r="D15" s="27"/>
      <c r="E15" s="26">
        <v>38</v>
      </c>
      <c r="F15" s="27"/>
      <c r="G15" s="21">
        <f>C15*E15</f>
        <v>38</v>
      </c>
    </row>
    <row r="16" ht="17.25" spans="1:12">
      <c r="A16" s="20" t="s">
        <v>102</v>
      </c>
      <c r="B16" s="22" t="s">
        <v>103</v>
      </c>
      <c r="C16" s="26">
        <v>1</v>
      </c>
      <c r="D16" s="27"/>
      <c r="E16" s="26">
        <v>10</v>
      </c>
      <c r="F16" s="27"/>
      <c r="G16" s="21">
        <f>C16*E16</f>
        <v>10</v>
      </c>
    </row>
    <row r="17" ht="17.25" spans="1:7">
      <c r="A17" s="20" t="s">
        <v>16</v>
      </c>
      <c r="B17" s="22"/>
      <c r="C17" s="26"/>
      <c r="D17" s="27"/>
      <c r="E17" s="26"/>
      <c r="F17" s="27"/>
      <c r="G17" s="23">
        <f>SUM(G13:G16)</f>
        <v>132.33</v>
      </c>
    </row>
    <row r="18" spans="1:7">
      <c r="A18" s="14" t="s">
        <v>23</v>
      </c>
      <c r="B18" s="15"/>
      <c r="C18" s="15"/>
      <c r="D18" s="15"/>
      <c r="E18" s="15"/>
      <c r="F18" s="15"/>
      <c r="G18" s="16"/>
    </row>
    <row r="19" spans="1:7">
      <c r="A19" s="20" t="s">
        <v>19</v>
      </c>
      <c r="B19" s="20" t="s">
        <v>20</v>
      </c>
      <c r="C19" s="26" t="s">
        <v>21</v>
      </c>
      <c r="D19" s="27"/>
      <c r="E19" s="26" t="s">
        <v>22</v>
      </c>
      <c r="F19" s="27"/>
      <c r="G19" s="20" t="s">
        <v>13</v>
      </c>
    </row>
    <row r="20" spans="1:7">
      <c r="A20" s="20" t="s">
        <v>24</v>
      </c>
      <c r="B20" s="20" t="s">
        <v>25</v>
      </c>
      <c r="C20" s="26">
        <v>4</v>
      </c>
      <c r="D20" s="27"/>
      <c r="E20" s="26">
        <v>0.32</v>
      </c>
      <c r="F20" s="27"/>
      <c r="G20" s="28">
        <f t="shared" ref="G20:G33" si="0">C20*E20</f>
        <v>1.28</v>
      </c>
    </row>
    <row r="21" spans="1:7">
      <c r="A21" s="20" t="s">
        <v>26</v>
      </c>
      <c r="B21" s="20" t="s">
        <v>25</v>
      </c>
      <c r="C21" s="26">
        <v>4</v>
      </c>
      <c r="D21" s="27"/>
      <c r="E21" s="26">
        <v>0.45</v>
      </c>
      <c r="F21" s="27"/>
      <c r="G21" s="28">
        <f t="shared" si="0"/>
        <v>1.8</v>
      </c>
    </row>
    <row r="22" spans="1:7">
      <c r="A22" s="20" t="s">
        <v>27</v>
      </c>
      <c r="B22" s="20" t="s">
        <v>28</v>
      </c>
      <c r="C22" s="26">
        <v>3</v>
      </c>
      <c r="D22" s="27"/>
      <c r="E22" s="26">
        <v>2.3</v>
      </c>
      <c r="F22" s="27"/>
      <c r="G22" s="28">
        <f t="shared" si="0"/>
        <v>6.9</v>
      </c>
    </row>
    <row r="23" spans="1:7">
      <c r="A23" s="20" t="s">
        <v>29</v>
      </c>
      <c r="B23" s="20" t="s">
        <v>25</v>
      </c>
      <c r="C23" s="26">
        <v>1</v>
      </c>
      <c r="D23" s="27"/>
      <c r="E23" s="26">
        <v>3.5</v>
      </c>
      <c r="F23" s="27"/>
      <c r="G23" s="28">
        <f t="shared" si="0"/>
        <v>3.5</v>
      </c>
    </row>
    <row r="24" spans="1:7">
      <c r="A24" s="20" t="s">
        <v>30</v>
      </c>
      <c r="B24" s="20" t="s">
        <v>31</v>
      </c>
      <c r="C24" s="26">
        <v>0.5</v>
      </c>
      <c r="D24" s="27"/>
      <c r="E24" s="26">
        <v>5.7</v>
      </c>
      <c r="F24" s="27"/>
      <c r="G24" s="28">
        <f t="shared" si="0"/>
        <v>2.85</v>
      </c>
    </row>
    <row r="25" spans="1:7">
      <c r="A25" s="20" t="s">
        <v>32</v>
      </c>
      <c r="B25" s="20" t="s">
        <v>33</v>
      </c>
      <c r="C25" s="26">
        <v>1</v>
      </c>
      <c r="D25" s="27"/>
      <c r="E25" s="26">
        <v>0.38</v>
      </c>
      <c r="F25" s="27"/>
      <c r="G25" s="28">
        <f t="shared" si="0"/>
        <v>0.38</v>
      </c>
    </row>
    <row r="26" spans="1:7">
      <c r="A26" s="20" t="s">
        <v>83</v>
      </c>
      <c r="B26" s="20" t="s">
        <v>84</v>
      </c>
      <c r="C26" s="26">
        <v>2</v>
      </c>
      <c r="D26" s="27"/>
      <c r="E26" s="26">
        <v>7.6</v>
      </c>
      <c r="F26" s="27"/>
      <c r="G26" s="28">
        <f t="shared" si="0"/>
        <v>15.2</v>
      </c>
    </row>
    <row r="27" spans="1:7">
      <c r="A27" s="29" t="s">
        <v>85</v>
      </c>
      <c r="B27" s="29" t="s">
        <v>25</v>
      </c>
      <c r="C27" s="26">
        <v>1</v>
      </c>
      <c r="D27" s="27"/>
      <c r="E27" s="31">
        <v>280</v>
      </c>
      <c r="F27" s="32"/>
      <c r="G27" s="28">
        <f t="shared" si="0"/>
        <v>280</v>
      </c>
    </row>
    <row r="28" spans="1:7">
      <c r="A28" s="29" t="s">
        <v>80</v>
      </c>
      <c r="B28" s="29" t="s">
        <v>33</v>
      </c>
      <c r="C28" s="26">
        <v>3</v>
      </c>
      <c r="D28" s="27"/>
      <c r="E28" s="31">
        <v>0.7</v>
      </c>
      <c r="F28" s="32"/>
      <c r="G28" s="28">
        <f t="shared" si="0"/>
        <v>2.1</v>
      </c>
    </row>
    <row r="29" ht="17.25" spans="1:7">
      <c r="A29" s="29" t="s">
        <v>121</v>
      </c>
      <c r="B29" s="30" t="s">
        <v>122</v>
      </c>
      <c r="C29" s="26">
        <v>1</v>
      </c>
      <c r="D29" s="27"/>
      <c r="E29" s="31">
        <v>2.91</v>
      </c>
      <c r="F29" s="32"/>
      <c r="G29" s="28">
        <f t="shared" si="0"/>
        <v>2.91</v>
      </c>
    </row>
    <row r="30" ht="17.25" spans="1:7">
      <c r="A30" s="29" t="s">
        <v>16</v>
      </c>
      <c r="B30" s="30"/>
      <c r="C30" s="31"/>
      <c r="D30" s="32"/>
      <c r="E30" s="31"/>
      <c r="F30" s="32"/>
      <c r="G30" s="33">
        <f>SUM(G20:G29)</f>
        <v>316.92</v>
      </c>
    </row>
    <row r="31" spans="1:7">
      <c r="A31" s="24" t="s">
        <v>34</v>
      </c>
      <c r="B31" s="24"/>
      <c r="C31" s="24"/>
      <c r="D31" s="24"/>
      <c r="E31" s="24"/>
      <c r="F31" s="24"/>
      <c r="G31" s="24"/>
    </row>
    <row r="32" ht="15" spans="1:7">
      <c r="A32" s="20" t="s">
        <v>35</v>
      </c>
      <c r="B32" s="20" t="s">
        <v>36</v>
      </c>
      <c r="C32" s="26" t="s">
        <v>21</v>
      </c>
      <c r="D32" s="27"/>
      <c r="E32" s="26" t="s">
        <v>37</v>
      </c>
      <c r="F32" s="27"/>
      <c r="G32" s="20" t="s">
        <v>38</v>
      </c>
    </row>
    <row r="33" ht="17.25" spans="1:7">
      <c r="A33" s="20"/>
      <c r="B33" s="22"/>
      <c r="C33" s="26"/>
      <c r="D33" s="27"/>
      <c r="E33" s="26"/>
      <c r="F33" s="27"/>
      <c r="G33" s="21">
        <f>C33*E33</f>
        <v>0</v>
      </c>
    </row>
    <row r="34" ht="17.25" spans="1:7">
      <c r="A34" s="20" t="s">
        <v>16</v>
      </c>
      <c r="B34" s="22"/>
      <c r="C34" s="26"/>
      <c r="D34" s="27"/>
      <c r="E34" s="26"/>
      <c r="F34" s="27"/>
      <c r="G34" s="21">
        <f>SUM(G33:G33)</f>
        <v>0</v>
      </c>
    </row>
    <row r="35" ht="15" spans="1:7">
      <c r="A35" s="14" t="s">
        <v>39</v>
      </c>
      <c r="B35" s="15"/>
      <c r="C35" s="15"/>
      <c r="D35" s="15"/>
      <c r="E35" s="15"/>
      <c r="F35" s="15"/>
      <c r="G35" s="16"/>
    </row>
    <row r="36" spans="1:7">
      <c r="A36" s="20" t="s">
        <v>35</v>
      </c>
      <c r="B36" s="20" t="s">
        <v>36</v>
      </c>
      <c r="C36" s="26" t="s">
        <v>40</v>
      </c>
      <c r="D36" s="27"/>
      <c r="E36" s="26" t="s">
        <v>22</v>
      </c>
      <c r="F36" s="27"/>
      <c r="G36" s="20" t="s">
        <v>13</v>
      </c>
    </row>
    <row r="37" spans="1:7">
      <c r="A37" s="20" t="s">
        <v>41</v>
      </c>
      <c r="B37" s="20" t="s">
        <v>42</v>
      </c>
      <c r="C37" s="26">
        <v>1</v>
      </c>
      <c r="D37" s="27"/>
      <c r="E37" s="26">
        <v>1.74</v>
      </c>
      <c r="F37" s="27"/>
      <c r="G37" s="21">
        <f>C37*E37</f>
        <v>1.74</v>
      </c>
    </row>
    <row r="38" spans="1:7">
      <c r="A38" s="20" t="s">
        <v>43</v>
      </c>
      <c r="B38" s="20" t="s">
        <v>44</v>
      </c>
      <c r="C38" s="26">
        <v>5</v>
      </c>
      <c r="D38" s="27"/>
      <c r="E38" s="26">
        <v>0.75</v>
      </c>
      <c r="F38" s="27"/>
      <c r="G38" s="21">
        <f>C38*E38</f>
        <v>3.75</v>
      </c>
    </row>
    <row r="39" ht="17.25" spans="1:7">
      <c r="A39" s="20" t="s">
        <v>16</v>
      </c>
      <c r="B39" s="34"/>
      <c r="C39" s="26"/>
      <c r="D39" s="27"/>
      <c r="E39" s="26"/>
      <c r="F39" s="27"/>
      <c r="G39" s="23">
        <f>SUM(G37:G38)</f>
        <v>5.49</v>
      </c>
    </row>
    <row r="40" spans="1:7">
      <c r="A40" s="14" t="s">
        <v>45</v>
      </c>
      <c r="B40" s="15"/>
      <c r="C40" s="15"/>
      <c r="D40" s="15"/>
      <c r="E40" s="15"/>
      <c r="F40" s="15"/>
      <c r="G40" s="16"/>
    </row>
    <row r="41" spans="1:7">
      <c r="A41" s="35" t="s">
        <v>46</v>
      </c>
      <c r="B41" s="36"/>
      <c r="C41" s="36"/>
      <c r="D41" s="36"/>
      <c r="E41" s="15"/>
      <c r="F41" s="15"/>
      <c r="G41" s="16"/>
    </row>
    <row r="42" spans="1:7">
      <c r="A42" s="37" t="s">
        <v>47</v>
      </c>
      <c r="B42" s="37" t="s">
        <v>48</v>
      </c>
      <c r="C42" s="37" t="s">
        <v>49</v>
      </c>
      <c r="D42" s="38"/>
      <c r="E42" s="39" t="s">
        <v>50</v>
      </c>
      <c r="F42" s="27"/>
      <c r="G42" s="20" t="s">
        <v>13</v>
      </c>
    </row>
    <row r="43" spans="1:7">
      <c r="A43" s="20" t="s">
        <v>51</v>
      </c>
      <c r="B43" s="20">
        <v>180000</v>
      </c>
      <c r="C43" s="52">
        <v>5</v>
      </c>
      <c r="D43" s="38"/>
      <c r="E43" s="18">
        <v>1.5</v>
      </c>
      <c r="F43" s="19"/>
      <c r="G43" s="21">
        <f t="shared" ref="G43:G49" si="1">IFERROR(B43/C43/12/22/8*E43,0)</f>
        <v>25.5681818181818</v>
      </c>
    </row>
    <row r="44" spans="1:7">
      <c r="A44" s="20" t="s">
        <v>77</v>
      </c>
      <c r="B44" s="20">
        <v>138000</v>
      </c>
      <c r="C44" s="26">
        <v>5</v>
      </c>
      <c r="D44" s="27"/>
      <c r="E44" s="18">
        <v>1.5</v>
      </c>
      <c r="F44" s="19"/>
      <c r="G44" s="21">
        <f t="shared" si="1"/>
        <v>19.6022727272727</v>
      </c>
    </row>
    <row r="45" spans="1:7">
      <c r="A45" s="26" t="s">
        <v>92</v>
      </c>
      <c r="B45" s="20">
        <v>88500</v>
      </c>
      <c r="C45" s="26">
        <v>5</v>
      </c>
      <c r="D45" s="27"/>
      <c r="E45" s="18">
        <v>1.5</v>
      </c>
      <c r="F45" s="19"/>
      <c r="G45" s="21">
        <f t="shared" si="1"/>
        <v>12.5710227272727</v>
      </c>
    </row>
    <row r="46" spans="1:7">
      <c r="A46" s="26" t="s">
        <v>86</v>
      </c>
      <c r="B46" s="20">
        <v>1188</v>
      </c>
      <c r="C46" s="26">
        <v>5</v>
      </c>
      <c r="D46" s="27"/>
      <c r="E46" s="18">
        <v>1.5</v>
      </c>
      <c r="F46" s="19"/>
      <c r="G46" s="21">
        <f t="shared" si="1"/>
        <v>0.16875</v>
      </c>
    </row>
    <row r="47" spans="1:7">
      <c r="A47" s="26" t="s">
        <v>52</v>
      </c>
      <c r="B47" s="20">
        <v>4000</v>
      </c>
      <c r="C47" s="26">
        <v>5</v>
      </c>
      <c r="D47" s="27"/>
      <c r="E47" s="18">
        <v>1.5</v>
      </c>
      <c r="F47" s="19"/>
      <c r="G47" s="21">
        <f t="shared" si="1"/>
        <v>0.568181818181818</v>
      </c>
    </row>
    <row r="48" spans="1:7">
      <c r="A48" s="26" t="s">
        <v>53</v>
      </c>
      <c r="B48" s="20">
        <v>3550</v>
      </c>
      <c r="C48" s="26">
        <v>5</v>
      </c>
      <c r="D48" s="27"/>
      <c r="E48" s="18">
        <v>1.5</v>
      </c>
      <c r="F48" s="19"/>
      <c r="G48" s="21">
        <f t="shared" si="1"/>
        <v>0.504261363636364</v>
      </c>
    </row>
    <row r="49" spans="1:7">
      <c r="A49" s="26" t="s">
        <v>87</v>
      </c>
      <c r="B49" s="20">
        <v>5000</v>
      </c>
      <c r="C49" s="26">
        <v>5</v>
      </c>
      <c r="D49" s="27"/>
      <c r="E49" s="18">
        <v>1.5</v>
      </c>
      <c r="F49" s="19"/>
      <c r="G49" s="21">
        <f t="shared" si="1"/>
        <v>0.710227272727273</v>
      </c>
    </row>
    <row r="50" ht="17.25" spans="1:7">
      <c r="A50" s="26" t="s">
        <v>16</v>
      </c>
      <c r="B50" s="34"/>
      <c r="C50" s="26"/>
      <c r="D50" s="27"/>
      <c r="E50" s="39"/>
      <c r="F50" s="27"/>
      <c r="G50" s="23">
        <f>SUM(G43:G49)</f>
        <v>59.6928977272727</v>
      </c>
    </row>
    <row r="51" spans="1:7">
      <c r="A51" s="42" t="s">
        <v>54</v>
      </c>
      <c r="B51" s="43"/>
      <c r="C51" s="43"/>
      <c r="D51" s="43"/>
      <c r="E51" s="43"/>
      <c r="F51" s="43"/>
      <c r="G51" s="44"/>
    </row>
    <row r="52" ht="30" spans="1:7">
      <c r="A52" s="17" t="s">
        <v>35</v>
      </c>
      <c r="B52" s="17" t="s">
        <v>48</v>
      </c>
      <c r="C52" s="18" t="s">
        <v>55</v>
      </c>
      <c r="D52" s="17" t="s">
        <v>56</v>
      </c>
      <c r="E52" s="17" t="s">
        <v>49</v>
      </c>
      <c r="F52" s="17" t="s">
        <v>50</v>
      </c>
      <c r="G52" s="17" t="s">
        <v>13</v>
      </c>
    </row>
    <row r="53" ht="15" spans="1:7">
      <c r="A53" s="20" t="s">
        <v>88</v>
      </c>
      <c r="B53" s="45">
        <v>46244103.63</v>
      </c>
      <c r="C53" s="20">
        <v>13777</v>
      </c>
      <c r="D53" s="20">
        <v>580</v>
      </c>
      <c r="E53" s="20">
        <v>50</v>
      </c>
      <c r="F53" s="20">
        <v>1.5</v>
      </c>
      <c r="G53" s="21">
        <f>IFERROR(B53/C53/E53/12/22/8*D53*F53,0)</f>
        <v>27.6539416251641</v>
      </c>
    </row>
    <row r="54" ht="17.25" spans="1:7">
      <c r="A54" s="20" t="s">
        <v>16</v>
      </c>
      <c r="B54" s="20"/>
      <c r="C54" s="20"/>
      <c r="D54" s="20"/>
      <c r="E54" s="20"/>
      <c r="F54" s="20"/>
      <c r="G54" s="33">
        <f>SUM(G53:G53)</f>
        <v>27.6539416251641</v>
      </c>
    </row>
    <row r="55" ht="15" spans="1:7">
      <c r="A55" s="24" t="s">
        <v>58</v>
      </c>
      <c r="B55" s="24"/>
      <c r="C55" s="24"/>
      <c r="D55" s="24"/>
      <c r="E55" s="24"/>
      <c r="F55" s="24"/>
      <c r="G55" s="24"/>
    </row>
    <row r="56" spans="1:7">
      <c r="A56" s="14" t="s">
        <v>59</v>
      </c>
      <c r="B56" s="15"/>
      <c r="C56" s="15"/>
      <c r="D56" s="15"/>
      <c r="E56" s="15"/>
      <c r="F56" s="16"/>
      <c r="G56" s="21">
        <f>(G9+G17+G30+G39+G50+G54)*G57</f>
        <v>261.211831083439</v>
      </c>
    </row>
    <row r="57" spans="1:7">
      <c r="A57" s="14" t="s">
        <v>60</v>
      </c>
      <c r="B57" s="15"/>
      <c r="C57" s="15"/>
      <c r="D57" s="15"/>
      <c r="E57" s="15"/>
      <c r="F57" s="16"/>
      <c r="G57" s="28">
        <v>0.18</v>
      </c>
    </row>
    <row r="58" spans="1:7">
      <c r="A58" s="46" t="s">
        <v>61</v>
      </c>
      <c r="B58" s="47"/>
      <c r="C58" s="47"/>
      <c r="D58" s="47"/>
      <c r="E58" s="47"/>
      <c r="F58" s="48"/>
      <c r="G58" s="28">
        <f>G59</f>
        <v>0.16</v>
      </c>
    </row>
    <row r="59" spans="1:7">
      <c r="A59" s="14" t="s">
        <v>62</v>
      </c>
      <c r="B59" s="15"/>
      <c r="C59" s="15"/>
      <c r="D59" s="15"/>
      <c r="E59" s="15"/>
      <c r="F59" s="16"/>
      <c r="G59" s="28">
        <v>0.16</v>
      </c>
    </row>
    <row r="60" ht="17.25" spans="1:7">
      <c r="A60" s="49" t="s">
        <v>16</v>
      </c>
      <c r="B60" s="50"/>
      <c r="C60" s="50"/>
      <c r="D60" s="50"/>
      <c r="E60" s="50"/>
      <c r="F60" s="51"/>
      <c r="G60" s="33">
        <f>G56+G58</f>
        <v>261.371831083439</v>
      </c>
    </row>
    <row r="61" ht="17.25" spans="1:7">
      <c r="A61" s="14" t="s">
        <v>63</v>
      </c>
      <c r="B61" s="15"/>
      <c r="C61" s="15"/>
      <c r="D61" s="15"/>
      <c r="E61" s="15"/>
      <c r="F61" s="16"/>
      <c r="G61" s="23">
        <f>G9+G17+G30+G34+G39+G50+G54+G60</f>
        <v>1712.54867043588</v>
      </c>
    </row>
    <row r="62" ht="15" spans="1:7">
      <c r="A62" s="46" t="s">
        <v>64</v>
      </c>
      <c r="B62" s="47"/>
      <c r="C62" s="47"/>
      <c r="D62" s="47"/>
      <c r="E62" s="47"/>
      <c r="F62" s="47"/>
      <c r="G62" s="48"/>
    </row>
  </sheetData>
  <mergeCells count="96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A18:G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C30:D30"/>
    <mergeCell ref="E30:F30"/>
    <mergeCell ref="A31:G31"/>
    <mergeCell ref="C32:D32"/>
    <mergeCell ref="E32:F32"/>
    <mergeCell ref="C33:D33"/>
    <mergeCell ref="E33:F33"/>
    <mergeCell ref="C34:D34"/>
    <mergeCell ref="E34:F34"/>
    <mergeCell ref="A35:G35"/>
    <mergeCell ref="C36:D36"/>
    <mergeCell ref="E36:F36"/>
    <mergeCell ref="C37:D37"/>
    <mergeCell ref="E37:F37"/>
    <mergeCell ref="C38:D38"/>
    <mergeCell ref="E38:F38"/>
    <mergeCell ref="C39:D39"/>
    <mergeCell ref="E39:F39"/>
    <mergeCell ref="A40:G40"/>
    <mergeCell ref="A41:G41"/>
    <mergeCell ref="C42:D42"/>
    <mergeCell ref="E42:F42"/>
    <mergeCell ref="C43:D43"/>
    <mergeCell ref="E43:F43"/>
    <mergeCell ref="C44:D44"/>
    <mergeCell ref="E44:F44"/>
    <mergeCell ref="C45:D45"/>
    <mergeCell ref="E45:F45"/>
    <mergeCell ref="C46:D46"/>
    <mergeCell ref="E46:F46"/>
    <mergeCell ref="C47:D47"/>
    <mergeCell ref="E47:F47"/>
    <mergeCell ref="C48:D48"/>
    <mergeCell ref="E48:F48"/>
    <mergeCell ref="C49:D49"/>
    <mergeCell ref="E49:F49"/>
    <mergeCell ref="C50:D50"/>
    <mergeCell ref="E50:F50"/>
    <mergeCell ref="A51:G51"/>
    <mergeCell ref="A55:G55"/>
    <mergeCell ref="A56:F56"/>
    <mergeCell ref="A57:F57"/>
    <mergeCell ref="A58:F58"/>
    <mergeCell ref="A59:F59"/>
    <mergeCell ref="A60:F60"/>
    <mergeCell ref="A61:F61"/>
    <mergeCell ref="A62:G62"/>
  </mergeCells>
  <pageMargins left="0.7" right="0.7" top="0.550694444444444" bottom="0.432638888888889" header="0.3" footer="0.3"/>
  <pageSetup paperSize="9" scale="72" orientation="portrait"/>
  <headerFooter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78"/>
  <sheetViews>
    <sheetView topLeftCell="A43" workbookViewId="0">
      <selection activeCell="A64" sqref="$A64:$XFD77"/>
    </sheetView>
  </sheetViews>
  <sheetFormatPr defaultColWidth="8.75" defaultRowHeight="16.5"/>
  <cols>
    <col min="1" max="1" width="21.375" style="1" customWidth="1"/>
    <col min="2" max="2" width="16" style="1" customWidth="1"/>
    <col min="3" max="3" width="10.8833333333333" style="1" customWidth="1"/>
    <col min="4" max="4" width="10.3833333333333" style="1" customWidth="1"/>
    <col min="5" max="5" width="11.3833333333333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32" width="8.75" style="1"/>
    <col min="33" max="16384" width="23.625" style="1"/>
  </cols>
  <sheetData>
    <row r="1" spans="1:12">
      <c r="A1" s="1" t="s">
        <v>0</v>
      </c>
    </row>
    <row r="2" ht="32.25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28.5" spans="1:12">
      <c r="A3" s="4" t="s">
        <v>2</v>
      </c>
      <c r="B3" s="122" t="s">
        <v>3</v>
      </c>
      <c r="C3" s="122"/>
      <c r="D3" s="122"/>
      <c r="E3" s="122"/>
      <c r="F3" s="122"/>
      <c r="G3" s="123"/>
      <c r="H3" s="7"/>
      <c r="I3" s="7"/>
      <c r="J3" s="7"/>
      <c r="K3" s="7"/>
    </row>
    <row r="4" spans="1:12">
      <c r="A4" s="8" t="s">
        <v>4</v>
      </c>
      <c r="B4" s="9" t="s">
        <v>123</v>
      </c>
      <c r="C4" s="10" t="s">
        <v>6</v>
      </c>
      <c r="D4" s="11" t="s">
        <v>124</v>
      </c>
      <c r="E4" s="11"/>
      <c r="F4" s="11"/>
      <c r="G4" s="12"/>
      <c r="H4" s="13"/>
      <c r="I4" s="13"/>
      <c r="J4" s="13"/>
      <c r="K4" s="13"/>
    </row>
    <row r="5" spans="1:12">
      <c r="A5" s="14" t="s">
        <v>8</v>
      </c>
      <c r="B5" s="15"/>
      <c r="C5" s="15"/>
      <c r="D5" s="15"/>
      <c r="E5" s="15"/>
      <c r="F5" s="15"/>
      <c r="G5" s="16"/>
    </row>
    <row r="6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spans="1:12">
      <c r="A7" s="20" t="s">
        <v>14</v>
      </c>
      <c r="B7" s="20">
        <v>2</v>
      </c>
      <c r="C7" s="18">
        <v>1.5</v>
      </c>
      <c r="D7" s="19"/>
      <c r="E7" s="18">
        <v>96.35</v>
      </c>
      <c r="F7" s="19"/>
      <c r="G7" s="21">
        <f>B7*C7*E7</f>
        <v>289.05</v>
      </c>
    </row>
    <row r="8" spans="1:12">
      <c r="A8" s="20" t="s">
        <v>15</v>
      </c>
      <c r="B8" s="20">
        <v>2</v>
      </c>
      <c r="C8" s="18">
        <v>1.5</v>
      </c>
      <c r="D8" s="19"/>
      <c r="E8" s="18">
        <v>206.68</v>
      </c>
      <c r="F8" s="19"/>
      <c r="G8" s="21">
        <f>B8*C8*E8</f>
        <v>620.04</v>
      </c>
    </row>
    <row r="9" ht="17.25" spans="1:12">
      <c r="A9" s="20" t="s">
        <v>16</v>
      </c>
      <c r="B9" s="20"/>
      <c r="C9" s="18"/>
      <c r="D9" s="19"/>
      <c r="E9" s="18"/>
      <c r="F9" s="19"/>
      <c r="G9" s="23">
        <f>SUM(G7:G8)</f>
        <v>909.09</v>
      </c>
    </row>
    <row r="10" spans="1:12">
      <c r="A10" s="24" t="s">
        <v>17</v>
      </c>
      <c r="B10" s="24"/>
      <c r="C10" s="24"/>
      <c r="D10" s="24"/>
      <c r="E10" s="24"/>
      <c r="F10" s="24"/>
      <c r="G10" s="24"/>
    </row>
    <row r="11" spans="1:12">
      <c r="A11" s="25" t="s">
        <v>18</v>
      </c>
      <c r="B11" s="25"/>
      <c r="C11" s="25"/>
      <c r="D11" s="25"/>
      <c r="E11" s="25"/>
      <c r="F11" s="25"/>
      <c r="G11" s="25"/>
    </row>
    <row r="12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s="1" customFormat="1" ht="17.25" spans="1:12">
      <c r="A13" s="20" t="s">
        <v>100</v>
      </c>
      <c r="B13" s="20" t="s">
        <v>33</v>
      </c>
      <c r="C13" s="26">
        <v>2</v>
      </c>
      <c r="D13" s="27"/>
      <c r="E13" s="26">
        <v>42</v>
      </c>
      <c r="F13" s="27"/>
      <c r="G13" s="28">
        <f>C13*E13</f>
        <v>84</v>
      </c>
    </row>
    <row r="14" s="1" customFormat="1" ht="17.25" spans="1:12">
      <c r="A14" s="20" t="s">
        <v>99</v>
      </c>
      <c r="B14" s="22" t="s">
        <v>33</v>
      </c>
      <c r="C14" s="26">
        <v>1</v>
      </c>
      <c r="D14" s="27"/>
      <c r="E14" s="26">
        <v>0.33</v>
      </c>
      <c r="F14" s="27"/>
      <c r="G14" s="28">
        <f>C14*E14</f>
        <v>0.33</v>
      </c>
    </row>
    <row r="15" s="1" customFormat="1" ht="17.25" spans="1:12">
      <c r="A15" s="20" t="s">
        <v>101</v>
      </c>
      <c r="B15" s="22" t="s">
        <v>33</v>
      </c>
      <c r="C15" s="26">
        <v>1</v>
      </c>
      <c r="D15" s="27"/>
      <c r="E15" s="26">
        <v>38</v>
      </c>
      <c r="F15" s="27"/>
      <c r="G15" s="28">
        <f>C15*E15</f>
        <v>38</v>
      </c>
    </row>
    <row r="16" s="1" customFormat="1" ht="17.25" spans="1:12">
      <c r="A16" s="20" t="s">
        <v>102</v>
      </c>
      <c r="B16" s="22" t="s">
        <v>103</v>
      </c>
      <c r="C16" s="26">
        <v>1</v>
      </c>
      <c r="D16" s="27"/>
      <c r="E16" s="26">
        <v>10</v>
      </c>
      <c r="F16" s="27"/>
      <c r="G16" s="28">
        <f>C16*E16</f>
        <v>10</v>
      </c>
    </row>
    <row r="17" ht="17.25" spans="1:7">
      <c r="A17" s="20" t="s">
        <v>16</v>
      </c>
      <c r="B17" s="22"/>
      <c r="C17" s="26"/>
      <c r="D17" s="27"/>
      <c r="E17" s="26"/>
      <c r="F17" s="27"/>
      <c r="G17" s="23">
        <f>SUM(G13:G16)</f>
        <v>132.33</v>
      </c>
    </row>
    <row r="18" spans="1:7">
      <c r="A18" s="14" t="s">
        <v>23</v>
      </c>
      <c r="B18" s="15"/>
      <c r="C18" s="15"/>
      <c r="D18" s="15"/>
      <c r="E18" s="15"/>
      <c r="F18" s="15"/>
      <c r="G18" s="16"/>
    </row>
    <row r="19" spans="1:7">
      <c r="A19" s="20" t="s">
        <v>19</v>
      </c>
      <c r="B19" s="20" t="s">
        <v>20</v>
      </c>
      <c r="C19" s="26" t="s">
        <v>21</v>
      </c>
      <c r="D19" s="27"/>
      <c r="E19" s="26" t="s">
        <v>22</v>
      </c>
      <c r="F19" s="27"/>
      <c r="G19" s="20" t="s">
        <v>13</v>
      </c>
    </row>
    <row r="20" s="1" customFormat="1" ht="17.25" spans="1:7">
      <c r="A20" s="20" t="s">
        <v>24</v>
      </c>
      <c r="B20" s="20" t="s">
        <v>25</v>
      </c>
      <c r="C20" s="26">
        <v>4</v>
      </c>
      <c r="D20" s="27"/>
      <c r="E20" s="26">
        <v>0.32</v>
      </c>
      <c r="F20" s="27"/>
      <c r="G20" s="28">
        <f>C20*E20</f>
        <v>1.28</v>
      </c>
    </row>
    <row r="21" s="1" customFormat="1" ht="17.25" spans="1:7">
      <c r="A21" s="20" t="s">
        <v>26</v>
      </c>
      <c r="B21" s="20" t="s">
        <v>25</v>
      </c>
      <c r="C21" s="26">
        <v>4</v>
      </c>
      <c r="D21" s="27"/>
      <c r="E21" s="26">
        <v>0.45</v>
      </c>
      <c r="F21" s="27"/>
      <c r="G21" s="28">
        <f>C21*E21</f>
        <v>1.8</v>
      </c>
    </row>
    <row r="22" s="1" customFormat="1" ht="17.25" spans="1:7">
      <c r="A22" s="20" t="s">
        <v>83</v>
      </c>
      <c r="B22" s="20" t="s">
        <v>84</v>
      </c>
      <c r="C22" s="26">
        <v>2</v>
      </c>
      <c r="D22" s="27"/>
      <c r="E22" s="26">
        <v>7.6</v>
      </c>
      <c r="F22" s="27"/>
      <c r="G22" s="28">
        <f>C22*E22</f>
        <v>15.2</v>
      </c>
    </row>
    <row r="23" s="1" customFormat="1" ht="17.25" spans="1:7">
      <c r="A23" s="29" t="s">
        <v>85</v>
      </c>
      <c r="B23" s="29" t="s">
        <v>25</v>
      </c>
      <c r="C23" s="26">
        <v>1</v>
      </c>
      <c r="D23" s="27"/>
      <c r="E23" s="31">
        <v>280</v>
      </c>
      <c r="F23" s="32"/>
      <c r="G23" s="28">
        <f>C23*E23</f>
        <v>280</v>
      </c>
    </row>
    <row r="24" s="1" customFormat="1" ht="17.25" spans="1:7">
      <c r="A24" s="20" t="s">
        <v>27</v>
      </c>
      <c r="B24" s="20" t="s">
        <v>28</v>
      </c>
      <c r="C24" s="26">
        <v>3</v>
      </c>
      <c r="D24" s="27"/>
      <c r="E24" s="26">
        <v>2.3</v>
      </c>
      <c r="F24" s="27"/>
      <c r="G24" s="28">
        <f t="shared" ref="G22:G37" si="0">C24*E24</f>
        <v>6.9</v>
      </c>
    </row>
    <row r="25" s="1" customFormat="1" ht="17.25" spans="1:7">
      <c r="A25" s="20" t="s">
        <v>29</v>
      </c>
      <c r="B25" s="20" t="s">
        <v>25</v>
      </c>
      <c r="C25" s="26">
        <v>1</v>
      </c>
      <c r="D25" s="27"/>
      <c r="E25" s="26">
        <v>3.5</v>
      </c>
      <c r="F25" s="27"/>
      <c r="G25" s="28">
        <f t="shared" si="0"/>
        <v>3.5</v>
      </c>
    </row>
    <row r="26" s="1" customFormat="1" ht="17.25" spans="1:7">
      <c r="A26" s="20" t="s">
        <v>30</v>
      </c>
      <c r="B26" s="20" t="s">
        <v>31</v>
      </c>
      <c r="C26" s="26">
        <v>0.5</v>
      </c>
      <c r="D26" s="27"/>
      <c r="E26" s="26">
        <v>5.7</v>
      </c>
      <c r="F26" s="27"/>
      <c r="G26" s="28">
        <f t="shared" si="0"/>
        <v>2.85</v>
      </c>
    </row>
    <row r="27" s="1" customFormat="1" ht="17.25" spans="1:7">
      <c r="A27" s="20" t="s">
        <v>105</v>
      </c>
      <c r="B27" s="20" t="s">
        <v>31</v>
      </c>
      <c r="C27" s="26">
        <v>0.5</v>
      </c>
      <c r="D27" s="27"/>
      <c r="E27" s="26">
        <v>6</v>
      </c>
      <c r="F27" s="27"/>
      <c r="G27" s="28">
        <f t="shared" si="0"/>
        <v>3</v>
      </c>
    </row>
    <row r="28" s="1" customFormat="1" ht="17.25" spans="1:7">
      <c r="A28" s="20" t="s">
        <v>32</v>
      </c>
      <c r="B28" s="20" t="s">
        <v>33</v>
      </c>
      <c r="C28" s="26">
        <v>1</v>
      </c>
      <c r="D28" s="27"/>
      <c r="E28" s="26">
        <v>0.38</v>
      </c>
      <c r="F28" s="27"/>
      <c r="G28" s="28">
        <f t="shared" si="0"/>
        <v>0.38</v>
      </c>
    </row>
    <row r="29" s="1" customFormat="1" ht="17.25" spans="1:7">
      <c r="A29" s="29" t="s">
        <v>80</v>
      </c>
      <c r="B29" s="29" t="s">
        <v>33</v>
      </c>
      <c r="C29" s="26">
        <v>3</v>
      </c>
      <c r="D29" s="27"/>
      <c r="E29" s="31">
        <v>0.7</v>
      </c>
      <c r="F29" s="32"/>
      <c r="G29" s="28">
        <f t="shared" si="0"/>
        <v>2.1</v>
      </c>
    </row>
    <row r="30" s="1" customFormat="1" ht="17.25" spans="1:7">
      <c r="A30" s="29" t="s">
        <v>104</v>
      </c>
      <c r="B30" s="30" t="s">
        <v>33</v>
      </c>
      <c r="C30" s="26">
        <v>2</v>
      </c>
      <c r="D30" s="27"/>
      <c r="E30" s="31">
        <v>0.6</v>
      </c>
      <c r="F30" s="32"/>
      <c r="G30" s="28">
        <f t="shared" si="0"/>
        <v>1.2</v>
      </c>
    </row>
    <row r="31" ht="17.25" spans="1:7">
      <c r="A31" s="29" t="s">
        <v>16</v>
      </c>
      <c r="B31" s="30"/>
      <c r="C31" s="31"/>
      <c r="D31" s="32"/>
      <c r="E31" s="31"/>
      <c r="F31" s="32"/>
      <c r="G31" s="33">
        <f>SUM(G20:G30)</f>
        <v>318.21</v>
      </c>
    </row>
    <row r="32" spans="1:7">
      <c r="A32" s="24" t="s">
        <v>34</v>
      </c>
      <c r="B32" s="24"/>
      <c r="C32" s="24"/>
      <c r="D32" s="24"/>
      <c r="E32" s="24"/>
      <c r="F32" s="24"/>
      <c r="G32" s="24"/>
    </row>
    <row r="33" spans="1:7">
      <c r="A33" s="20" t="s">
        <v>35</v>
      </c>
      <c r="B33" s="20" t="s">
        <v>36</v>
      </c>
      <c r="C33" s="26" t="s">
        <v>21</v>
      </c>
      <c r="D33" s="27"/>
      <c r="E33" s="26" t="s">
        <v>37</v>
      </c>
      <c r="F33" s="27"/>
      <c r="G33" s="20" t="s">
        <v>38</v>
      </c>
    </row>
    <row r="34" ht="17.25" spans="1:7">
      <c r="A34" s="20"/>
      <c r="B34" s="22"/>
      <c r="C34" s="26"/>
      <c r="D34" s="27"/>
      <c r="E34" s="26"/>
      <c r="F34" s="27"/>
      <c r="G34" s="23">
        <f>C34*E34</f>
        <v>0</v>
      </c>
    </row>
    <row r="35" ht="17.25" spans="1:7">
      <c r="A35" s="20" t="s">
        <v>16</v>
      </c>
      <c r="B35" s="22"/>
      <c r="C35" s="26"/>
      <c r="D35" s="27"/>
      <c r="E35" s="26"/>
      <c r="F35" s="27"/>
      <c r="G35" s="23">
        <f>SUM(G34:G34)</f>
        <v>0</v>
      </c>
    </row>
    <row r="36" spans="1:7">
      <c r="A36" s="14" t="s">
        <v>39</v>
      </c>
      <c r="B36" s="15"/>
      <c r="C36" s="15"/>
      <c r="D36" s="15"/>
      <c r="E36" s="15"/>
      <c r="F36" s="15"/>
      <c r="G36" s="16"/>
    </row>
    <row r="37" spans="1:7">
      <c r="A37" s="20" t="s">
        <v>35</v>
      </c>
      <c r="B37" s="20" t="s">
        <v>36</v>
      </c>
      <c r="C37" s="26" t="s">
        <v>40</v>
      </c>
      <c r="D37" s="27"/>
      <c r="E37" s="26" t="s">
        <v>22</v>
      </c>
      <c r="F37" s="27"/>
      <c r="G37" s="20" t="s">
        <v>13</v>
      </c>
    </row>
    <row r="38" spans="1:7">
      <c r="A38" s="20" t="s">
        <v>41</v>
      </c>
      <c r="B38" s="20" t="s">
        <v>42</v>
      </c>
      <c r="C38" s="26">
        <v>1</v>
      </c>
      <c r="D38" s="27"/>
      <c r="E38" s="26">
        <v>1.74</v>
      </c>
      <c r="F38" s="27"/>
      <c r="G38" s="21">
        <f>C38*E38</f>
        <v>1.74</v>
      </c>
    </row>
    <row r="39" spans="1:7">
      <c r="A39" s="20" t="s">
        <v>43</v>
      </c>
      <c r="B39" s="20" t="s">
        <v>44</v>
      </c>
      <c r="C39" s="26">
        <v>3</v>
      </c>
      <c r="D39" s="27"/>
      <c r="E39" s="26">
        <v>0.75</v>
      </c>
      <c r="F39" s="27"/>
      <c r="G39" s="21">
        <f>C39*E39</f>
        <v>2.25</v>
      </c>
    </row>
    <row r="40" ht="17.25" spans="1:7">
      <c r="A40" s="20" t="s">
        <v>16</v>
      </c>
      <c r="B40" s="34"/>
      <c r="C40" s="26"/>
      <c r="D40" s="27"/>
      <c r="E40" s="26"/>
      <c r="F40" s="27"/>
      <c r="G40" s="23">
        <f>SUM(G38:G39)</f>
        <v>3.99</v>
      </c>
    </row>
    <row r="41" spans="1:7">
      <c r="A41" s="14" t="s">
        <v>45</v>
      </c>
      <c r="B41" s="15"/>
      <c r="C41" s="15"/>
      <c r="D41" s="15"/>
      <c r="E41" s="15"/>
      <c r="F41" s="15"/>
      <c r="G41" s="16"/>
    </row>
    <row r="42" spans="1:7">
      <c r="A42" s="35" t="s">
        <v>46</v>
      </c>
      <c r="B42" s="36"/>
      <c r="C42" s="36"/>
      <c r="D42" s="36"/>
      <c r="E42" s="15"/>
      <c r="F42" s="15"/>
      <c r="G42" s="16"/>
    </row>
    <row r="43" spans="1:7">
      <c r="A43" s="37" t="s">
        <v>47</v>
      </c>
      <c r="B43" s="37" t="s">
        <v>48</v>
      </c>
      <c r="C43" s="37" t="s">
        <v>49</v>
      </c>
      <c r="D43" s="38"/>
      <c r="E43" s="39" t="s">
        <v>50</v>
      </c>
      <c r="F43" s="27"/>
      <c r="G43" s="20" t="s">
        <v>13</v>
      </c>
    </row>
    <row r="44" spans="1:7">
      <c r="A44" s="20" t="s">
        <v>51</v>
      </c>
      <c r="B44" s="20">
        <v>180000</v>
      </c>
      <c r="C44" s="52">
        <v>5</v>
      </c>
      <c r="D44" s="38"/>
      <c r="E44" s="40">
        <v>1.5</v>
      </c>
      <c r="F44" s="41"/>
      <c r="G44" s="21">
        <f t="shared" ref="G44:G50" si="1">IFERROR(B44/C44/12/22/8*E44,0)</f>
        <v>25.5681818181818</v>
      </c>
    </row>
    <row r="45" spans="1:7">
      <c r="A45" s="20" t="s">
        <v>77</v>
      </c>
      <c r="B45" s="20">
        <v>138000</v>
      </c>
      <c r="C45" s="26">
        <v>5</v>
      </c>
      <c r="D45" s="27"/>
      <c r="E45" s="40">
        <v>1.5</v>
      </c>
      <c r="F45" s="41"/>
      <c r="G45" s="21">
        <f t="shared" si="1"/>
        <v>19.6022727272727</v>
      </c>
    </row>
    <row r="46" spans="1:7">
      <c r="A46" s="26" t="s">
        <v>92</v>
      </c>
      <c r="B46" s="20">
        <v>88500</v>
      </c>
      <c r="C46" s="26">
        <v>5</v>
      </c>
      <c r="D46" s="27"/>
      <c r="E46" s="40">
        <v>1.5</v>
      </c>
      <c r="F46" s="41"/>
      <c r="G46" s="21">
        <f t="shared" si="1"/>
        <v>12.5710227272727</v>
      </c>
    </row>
    <row r="47" spans="1:7">
      <c r="A47" s="26" t="s">
        <v>86</v>
      </c>
      <c r="B47" s="20">
        <v>1188</v>
      </c>
      <c r="C47" s="26">
        <v>5</v>
      </c>
      <c r="D47" s="27"/>
      <c r="E47" s="40">
        <v>1.5</v>
      </c>
      <c r="F47" s="41"/>
      <c r="G47" s="21">
        <f t="shared" si="1"/>
        <v>0.16875</v>
      </c>
    </row>
    <row r="48" spans="1:7">
      <c r="A48" s="26" t="s">
        <v>52</v>
      </c>
      <c r="B48" s="20">
        <v>4000</v>
      </c>
      <c r="C48" s="26">
        <v>5</v>
      </c>
      <c r="D48" s="27"/>
      <c r="E48" s="40">
        <v>1.5</v>
      </c>
      <c r="F48" s="41"/>
      <c r="G48" s="21">
        <f t="shared" si="1"/>
        <v>0.568181818181818</v>
      </c>
    </row>
    <row r="49" spans="1:7">
      <c r="A49" s="26" t="s">
        <v>53</v>
      </c>
      <c r="B49" s="20">
        <v>3550</v>
      </c>
      <c r="C49" s="26">
        <v>5</v>
      </c>
      <c r="D49" s="27"/>
      <c r="E49" s="40">
        <v>1.5</v>
      </c>
      <c r="F49" s="41"/>
      <c r="G49" s="21">
        <f t="shared" si="1"/>
        <v>0.504261363636364</v>
      </c>
    </row>
    <row r="50" spans="1:7">
      <c r="A50" s="26" t="s">
        <v>87</v>
      </c>
      <c r="B50" s="20">
        <v>5000</v>
      </c>
      <c r="C50" s="26">
        <v>5</v>
      </c>
      <c r="D50" s="27"/>
      <c r="E50" s="40">
        <v>1.5</v>
      </c>
      <c r="F50" s="41"/>
      <c r="G50" s="21">
        <f t="shared" si="1"/>
        <v>0.710227272727273</v>
      </c>
    </row>
    <row r="51" ht="17.25" spans="1:7">
      <c r="A51" s="26" t="s">
        <v>16</v>
      </c>
      <c r="B51" s="34"/>
      <c r="C51" s="26"/>
      <c r="D51" s="27"/>
      <c r="E51" s="39"/>
      <c r="F51" s="27"/>
      <c r="G51" s="23">
        <f>SUM(G44:G50)</f>
        <v>59.6928977272727</v>
      </c>
    </row>
    <row r="52" spans="1:7">
      <c r="A52" s="42" t="s">
        <v>54</v>
      </c>
      <c r="B52" s="43"/>
      <c r="C52" s="43"/>
      <c r="D52" s="43"/>
      <c r="E52" s="43"/>
      <c r="F52" s="43"/>
      <c r="G52" s="44"/>
    </row>
    <row r="53" ht="30" spans="1:7">
      <c r="A53" s="17" t="s">
        <v>35</v>
      </c>
      <c r="B53" s="17" t="s">
        <v>48</v>
      </c>
      <c r="C53" s="18" t="s">
        <v>55</v>
      </c>
      <c r="D53" s="17" t="s">
        <v>56</v>
      </c>
      <c r="E53" s="17" t="s">
        <v>49</v>
      </c>
      <c r="F53" s="17" t="s">
        <v>50</v>
      </c>
      <c r="G53" s="17" t="s">
        <v>13</v>
      </c>
    </row>
    <row r="54" ht="15" spans="1:7">
      <c r="A54" s="20" t="s">
        <v>88</v>
      </c>
      <c r="B54" s="45">
        <v>46244103.63</v>
      </c>
      <c r="C54" s="20">
        <v>13777</v>
      </c>
      <c r="D54" s="20">
        <v>580</v>
      </c>
      <c r="E54" s="20">
        <v>50</v>
      </c>
      <c r="F54" s="20">
        <v>1.5</v>
      </c>
      <c r="G54" s="21">
        <f>IFERROR(B54/C54/E54/12/22/8*D54*F54,0)</f>
        <v>27.6539416251641</v>
      </c>
    </row>
    <row r="55" ht="17.25" spans="1:7">
      <c r="A55" s="20" t="s">
        <v>16</v>
      </c>
      <c r="B55" s="20"/>
      <c r="C55" s="20"/>
      <c r="D55" s="20"/>
      <c r="E55" s="20"/>
      <c r="F55" s="20"/>
      <c r="G55" s="33">
        <f>SUM(G54:G54)</f>
        <v>27.6539416251641</v>
      </c>
    </row>
    <row r="56" ht="15" spans="1:7">
      <c r="A56" s="24" t="s">
        <v>58</v>
      </c>
      <c r="B56" s="24"/>
      <c r="C56" s="24"/>
      <c r="D56" s="24"/>
      <c r="E56" s="24"/>
      <c r="F56" s="24"/>
      <c r="G56" s="24"/>
    </row>
    <row r="57" spans="1:7">
      <c r="A57" s="14" t="s">
        <v>59</v>
      </c>
      <c r="B57" s="15"/>
      <c r="C57" s="15"/>
      <c r="D57" s="15"/>
      <c r="E57" s="15"/>
      <c r="F57" s="16"/>
      <c r="G57" s="21">
        <f>(G9+G17+G31+G40+G51+G55)*G58</f>
        <v>261.174031083439</v>
      </c>
    </row>
    <row r="58" spans="1:7">
      <c r="A58" s="14" t="s">
        <v>60</v>
      </c>
      <c r="B58" s="15"/>
      <c r="C58" s="15"/>
      <c r="D58" s="15"/>
      <c r="E58" s="15"/>
      <c r="F58" s="16"/>
      <c r="G58" s="28">
        <v>0.18</v>
      </c>
    </row>
    <row r="59" spans="1:7">
      <c r="A59" s="46" t="s">
        <v>61</v>
      </c>
      <c r="B59" s="47"/>
      <c r="C59" s="47"/>
      <c r="D59" s="47"/>
      <c r="E59" s="47"/>
      <c r="F59" s="48"/>
      <c r="G59" s="28">
        <f>G60</f>
        <v>0.16</v>
      </c>
    </row>
    <row r="60" spans="1:7">
      <c r="A60" s="14" t="s">
        <v>62</v>
      </c>
      <c r="B60" s="15"/>
      <c r="C60" s="15"/>
      <c r="D60" s="15"/>
      <c r="E60" s="15"/>
      <c r="F60" s="16"/>
      <c r="G60" s="28">
        <v>0.16</v>
      </c>
    </row>
    <row r="61" ht="17.25" spans="1:7">
      <c r="A61" s="49" t="s">
        <v>16</v>
      </c>
      <c r="B61" s="50"/>
      <c r="C61" s="50"/>
      <c r="D61" s="50"/>
      <c r="E61" s="50"/>
      <c r="F61" s="51"/>
      <c r="G61" s="33">
        <f>G57+G59</f>
        <v>261.334031083439</v>
      </c>
    </row>
    <row r="62" ht="17.25" spans="1:7">
      <c r="A62" s="14" t="s">
        <v>63</v>
      </c>
      <c r="B62" s="15"/>
      <c r="C62" s="15"/>
      <c r="D62" s="15"/>
      <c r="E62" s="15"/>
      <c r="F62" s="16"/>
      <c r="G62" s="23">
        <f>G9+G35+G17+G31+G40+G51+G55+G61</f>
        <v>1712.30087043588</v>
      </c>
    </row>
    <row r="63" ht="15" spans="1:7">
      <c r="A63" s="46" t="s">
        <v>64</v>
      </c>
      <c r="B63" s="47"/>
      <c r="C63" s="47"/>
      <c r="D63" s="47"/>
      <c r="E63" s="47"/>
      <c r="F63" s="47"/>
      <c r="G63" s="48"/>
    </row>
    <row r="78" ht="13.5"/>
  </sheetData>
  <mergeCells count="98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A18:G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C30:D30"/>
    <mergeCell ref="E30:F30"/>
    <mergeCell ref="C31:D31"/>
    <mergeCell ref="E31:F31"/>
    <mergeCell ref="A32:G32"/>
    <mergeCell ref="C33:D33"/>
    <mergeCell ref="E33:F33"/>
    <mergeCell ref="C34:D34"/>
    <mergeCell ref="E34:F34"/>
    <mergeCell ref="C35:D35"/>
    <mergeCell ref="E35:F35"/>
    <mergeCell ref="A36:G36"/>
    <mergeCell ref="C37:D37"/>
    <mergeCell ref="E37:F37"/>
    <mergeCell ref="C38:D38"/>
    <mergeCell ref="E38:F38"/>
    <mergeCell ref="C39:D39"/>
    <mergeCell ref="E39:F39"/>
    <mergeCell ref="C40:D40"/>
    <mergeCell ref="E40:F40"/>
    <mergeCell ref="A41:G41"/>
    <mergeCell ref="A42:G42"/>
    <mergeCell ref="C43:D43"/>
    <mergeCell ref="E43:F43"/>
    <mergeCell ref="C44:D44"/>
    <mergeCell ref="E44:F44"/>
    <mergeCell ref="C45:D45"/>
    <mergeCell ref="E45:F45"/>
    <mergeCell ref="C46:D46"/>
    <mergeCell ref="E46:F46"/>
    <mergeCell ref="C47:D47"/>
    <mergeCell ref="E47:F47"/>
    <mergeCell ref="C48:D48"/>
    <mergeCell ref="E48:F48"/>
    <mergeCell ref="C49:D49"/>
    <mergeCell ref="E49:F49"/>
    <mergeCell ref="C50:D50"/>
    <mergeCell ref="E50:F50"/>
    <mergeCell ref="C51:D51"/>
    <mergeCell ref="E51:F51"/>
    <mergeCell ref="A52:G52"/>
    <mergeCell ref="A56:G56"/>
    <mergeCell ref="A57:F57"/>
    <mergeCell ref="A58:F58"/>
    <mergeCell ref="A59:F59"/>
    <mergeCell ref="A60:F60"/>
    <mergeCell ref="A61:F61"/>
    <mergeCell ref="A62:F62"/>
    <mergeCell ref="A63:G63"/>
  </mergeCells>
  <pageMargins left="0.7" right="0.7" top="0.393055555555556" bottom="0.196527777777778" header="0.3" footer="0.3"/>
  <pageSetup paperSize="9" scale="72" orientation="portrait"/>
  <headerFooter/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80"/>
  <sheetViews>
    <sheetView topLeftCell="A47" workbookViewId="0">
      <selection activeCell="A63" sqref="$A63:$XFD79"/>
    </sheetView>
  </sheetViews>
  <sheetFormatPr defaultColWidth="8.75" defaultRowHeight="16.5"/>
  <cols>
    <col min="1" max="1" width="19.125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32.25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28.5" spans="1:12">
      <c r="A3" s="4" t="s">
        <v>2</v>
      </c>
      <c r="B3" s="119" t="s">
        <v>3</v>
      </c>
      <c r="C3" s="119"/>
      <c r="D3" s="119"/>
      <c r="E3" s="119"/>
      <c r="F3" s="119"/>
      <c r="G3" s="120"/>
      <c r="H3" s="7"/>
      <c r="I3" s="7"/>
      <c r="J3" s="7"/>
      <c r="K3" s="7"/>
    </row>
    <row r="4" spans="1:12">
      <c r="A4" s="8" t="s">
        <v>4</v>
      </c>
      <c r="B4" s="9" t="s">
        <v>125</v>
      </c>
      <c r="C4" s="10" t="s">
        <v>6</v>
      </c>
      <c r="D4" s="11" t="s">
        <v>126</v>
      </c>
      <c r="E4" s="11"/>
      <c r="F4" s="11"/>
      <c r="G4" s="12"/>
      <c r="H4" s="13"/>
      <c r="I4" s="13"/>
      <c r="J4" s="13"/>
      <c r="K4" s="13"/>
    </row>
    <row r="5" spans="1:12">
      <c r="A5" s="14" t="s">
        <v>8</v>
      </c>
      <c r="B5" s="15"/>
      <c r="C5" s="15"/>
      <c r="D5" s="15"/>
      <c r="E5" s="15"/>
      <c r="F5" s="15"/>
      <c r="G5" s="16"/>
    </row>
    <row r="6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spans="1:12">
      <c r="A7" s="20" t="s">
        <v>14</v>
      </c>
      <c r="B7" s="20">
        <v>2</v>
      </c>
      <c r="C7" s="18">
        <v>2</v>
      </c>
      <c r="D7" s="19"/>
      <c r="E7" s="18">
        <v>96.35</v>
      </c>
      <c r="F7" s="19"/>
      <c r="G7" s="21">
        <f>B7*C7*E7</f>
        <v>385.4</v>
      </c>
    </row>
    <row r="8" spans="1:12">
      <c r="A8" s="20" t="s">
        <v>15</v>
      </c>
      <c r="B8" s="20">
        <v>2</v>
      </c>
      <c r="C8" s="18">
        <v>2</v>
      </c>
      <c r="D8" s="19"/>
      <c r="E8" s="18">
        <v>206.68</v>
      </c>
      <c r="F8" s="19"/>
      <c r="G8" s="21">
        <f>B8*C8*E8</f>
        <v>826.72</v>
      </c>
    </row>
    <row r="9" ht="17.25" spans="1:12">
      <c r="A9" s="20" t="s">
        <v>16</v>
      </c>
      <c r="B9" s="20"/>
      <c r="C9" s="18"/>
      <c r="D9" s="19"/>
      <c r="E9" s="18"/>
      <c r="F9" s="19"/>
      <c r="G9" s="23">
        <f>SUM(G7:G8)</f>
        <v>1212.12</v>
      </c>
    </row>
    <row r="10" s="1" customFormat="1" ht="17.25" spans="1:12">
      <c r="A10" s="24" t="s">
        <v>17</v>
      </c>
      <c r="B10" s="24"/>
      <c r="C10" s="24"/>
      <c r="D10" s="24"/>
      <c r="E10" s="24"/>
      <c r="F10" s="24"/>
      <c r="G10" s="24"/>
    </row>
    <row r="11" s="1" customFormat="1" ht="17.25" spans="1:12">
      <c r="A11" s="25" t="s">
        <v>18</v>
      </c>
      <c r="B11" s="25"/>
      <c r="C11" s="25"/>
      <c r="D11" s="25"/>
      <c r="E11" s="25"/>
      <c r="F11" s="25"/>
      <c r="G11" s="25"/>
    </row>
    <row r="12" s="1" customFormat="1" ht="17.25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s="1" customFormat="1" ht="17.25" spans="1:12">
      <c r="A13" s="20" t="s">
        <v>100</v>
      </c>
      <c r="B13" s="20" t="s">
        <v>33</v>
      </c>
      <c r="C13" s="26">
        <v>2</v>
      </c>
      <c r="D13" s="27"/>
      <c r="E13" s="26">
        <v>42</v>
      </c>
      <c r="F13" s="27"/>
      <c r="G13" s="28">
        <f>C13*E13</f>
        <v>84</v>
      </c>
    </row>
    <row r="14" s="1" customFormat="1" ht="17.25" spans="1:12">
      <c r="A14" s="20" t="s">
        <v>99</v>
      </c>
      <c r="B14" s="22" t="s">
        <v>33</v>
      </c>
      <c r="C14" s="26">
        <v>1</v>
      </c>
      <c r="D14" s="27"/>
      <c r="E14" s="26">
        <v>0.33</v>
      </c>
      <c r="F14" s="27"/>
      <c r="G14" s="28">
        <f>C14*E14</f>
        <v>0.33</v>
      </c>
    </row>
    <row r="15" s="1" customFormat="1" ht="17.25" spans="1:12">
      <c r="A15" s="20" t="s">
        <v>101</v>
      </c>
      <c r="B15" s="22" t="s">
        <v>120</v>
      </c>
      <c r="C15" s="26">
        <v>1</v>
      </c>
      <c r="D15" s="27"/>
      <c r="E15" s="26">
        <v>38</v>
      </c>
      <c r="F15" s="27"/>
      <c r="G15" s="21">
        <f>C15*E15</f>
        <v>38</v>
      </c>
    </row>
    <row r="16" s="1" customFormat="1" ht="17.25" spans="1:12">
      <c r="A16" s="20" t="s">
        <v>102</v>
      </c>
      <c r="B16" s="22" t="s">
        <v>103</v>
      </c>
      <c r="C16" s="26">
        <v>1</v>
      </c>
      <c r="D16" s="27"/>
      <c r="E16" s="26">
        <v>10</v>
      </c>
      <c r="F16" s="27"/>
      <c r="G16" s="23">
        <f>C16*E16</f>
        <v>10</v>
      </c>
    </row>
    <row r="17" s="1" customFormat="1" ht="17.25" spans="1:7">
      <c r="A17" s="20" t="s">
        <v>16</v>
      </c>
      <c r="B17" s="22"/>
      <c r="C17" s="26"/>
      <c r="D17" s="27"/>
      <c r="E17" s="26"/>
      <c r="F17" s="27"/>
      <c r="G17" s="23">
        <f>SUM(G13:G16)</f>
        <v>132.33</v>
      </c>
    </row>
    <row r="18" s="1" customFormat="1" ht="17.25" spans="1:7">
      <c r="A18" s="14" t="s">
        <v>23</v>
      </c>
      <c r="B18" s="15"/>
      <c r="C18" s="15"/>
      <c r="D18" s="15"/>
      <c r="E18" s="15"/>
      <c r="F18" s="15"/>
      <c r="G18" s="16"/>
    </row>
    <row r="19" s="1" customFormat="1" ht="17.25" spans="1:7">
      <c r="A19" s="20" t="s">
        <v>19</v>
      </c>
      <c r="B19" s="20" t="s">
        <v>20</v>
      </c>
      <c r="C19" s="26" t="s">
        <v>21</v>
      </c>
      <c r="D19" s="27"/>
      <c r="E19" s="26" t="s">
        <v>22</v>
      </c>
      <c r="F19" s="27"/>
      <c r="G19" s="20" t="s">
        <v>13</v>
      </c>
    </row>
    <row r="20" s="1" customFormat="1" ht="17.25" spans="1:7">
      <c r="A20" s="20" t="s">
        <v>24</v>
      </c>
      <c r="B20" s="20" t="s">
        <v>25</v>
      </c>
      <c r="C20" s="26">
        <v>4</v>
      </c>
      <c r="D20" s="27"/>
      <c r="E20" s="26">
        <v>0.32</v>
      </c>
      <c r="F20" s="27"/>
      <c r="G20" s="28">
        <f t="shared" ref="G20:G35" si="0">C20*E20</f>
        <v>1.28</v>
      </c>
    </row>
    <row r="21" s="1" customFormat="1" ht="17.25" spans="1:7">
      <c r="A21" s="20" t="s">
        <v>26</v>
      </c>
      <c r="B21" s="20" t="s">
        <v>25</v>
      </c>
      <c r="C21" s="26">
        <v>4</v>
      </c>
      <c r="D21" s="27"/>
      <c r="E21" s="26">
        <v>0.45</v>
      </c>
      <c r="F21" s="27"/>
      <c r="G21" s="28">
        <f t="shared" si="0"/>
        <v>1.8</v>
      </c>
    </row>
    <row r="22" s="1" customFormat="1" ht="17.25" spans="1:7">
      <c r="A22" s="20" t="s">
        <v>27</v>
      </c>
      <c r="B22" s="20" t="s">
        <v>28</v>
      </c>
      <c r="C22" s="26">
        <v>3</v>
      </c>
      <c r="D22" s="27"/>
      <c r="E22" s="26">
        <v>2.3</v>
      </c>
      <c r="F22" s="27"/>
      <c r="G22" s="28">
        <f t="shared" si="0"/>
        <v>6.9</v>
      </c>
    </row>
    <row r="23" s="1" customFormat="1" ht="17.25" spans="1:7">
      <c r="A23" s="20" t="s">
        <v>29</v>
      </c>
      <c r="B23" s="20" t="s">
        <v>25</v>
      </c>
      <c r="C23" s="26">
        <v>1</v>
      </c>
      <c r="D23" s="27"/>
      <c r="E23" s="26">
        <v>3.5</v>
      </c>
      <c r="F23" s="27"/>
      <c r="G23" s="28">
        <f t="shared" si="0"/>
        <v>3.5</v>
      </c>
    </row>
    <row r="24" s="1" customFormat="1" ht="17.25" spans="1:7">
      <c r="A24" s="20" t="s">
        <v>30</v>
      </c>
      <c r="B24" s="20" t="s">
        <v>31</v>
      </c>
      <c r="C24" s="26">
        <v>0.5</v>
      </c>
      <c r="D24" s="27"/>
      <c r="E24" s="26">
        <v>5.7</v>
      </c>
      <c r="F24" s="27"/>
      <c r="G24" s="28">
        <f t="shared" si="0"/>
        <v>2.85</v>
      </c>
    </row>
    <row r="25" s="1" customFormat="1" ht="17.25" spans="1:7">
      <c r="A25" s="20" t="s">
        <v>105</v>
      </c>
      <c r="B25" s="20" t="s">
        <v>31</v>
      </c>
      <c r="C25" s="26">
        <v>0.5</v>
      </c>
      <c r="D25" s="27"/>
      <c r="E25" s="26">
        <v>6</v>
      </c>
      <c r="F25" s="27"/>
      <c r="G25" s="28">
        <f t="shared" si="0"/>
        <v>3</v>
      </c>
    </row>
    <row r="26" s="1" customFormat="1" ht="17.25" spans="1:7">
      <c r="A26" s="20" t="s">
        <v>32</v>
      </c>
      <c r="B26" s="20" t="s">
        <v>33</v>
      </c>
      <c r="C26" s="26">
        <v>1</v>
      </c>
      <c r="D26" s="27"/>
      <c r="E26" s="26">
        <v>0.38</v>
      </c>
      <c r="F26" s="27"/>
      <c r="G26" s="28">
        <f t="shared" si="0"/>
        <v>0.38</v>
      </c>
    </row>
    <row r="27" s="1" customFormat="1" ht="17.25" spans="1:7">
      <c r="A27" s="29" t="s">
        <v>80</v>
      </c>
      <c r="B27" s="29" t="s">
        <v>33</v>
      </c>
      <c r="C27" s="26">
        <v>3</v>
      </c>
      <c r="D27" s="27"/>
      <c r="E27" s="31">
        <v>0.7</v>
      </c>
      <c r="F27" s="32"/>
      <c r="G27" s="28">
        <f t="shared" si="0"/>
        <v>2.1</v>
      </c>
    </row>
    <row r="28" s="1" customFormat="1" ht="17.25" spans="1:7">
      <c r="A28" s="29" t="s">
        <v>127</v>
      </c>
      <c r="B28" s="30" t="s">
        <v>25</v>
      </c>
      <c r="C28" s="26">
        <v>2</v>
      </c>
      <c r="D28" s="27"/>
      <c r="E28" s="31">
        <v>1.8</v>
      </c>
      <c r="F28" s="32"/>
      <c r="G28" s="28">
        <f t="shared" si="0"/>
        <v>3.6</v>
      </c>
    </row>
    <row r="29" s="1" customFormat="1" ht="17.25" spans="1:7">
      <c r="A29" s="29" t="s">
        <v>104</v>
      </c>
      <c r="B29" s="30" t="s">
        <v>33</v>
      </c>
      <c r="C29" s="26">
        <v>2</v>
      </c>
      <c r="D29" s="27"/>
      <c r="E29" s="31">
        <v>0.6</v>
      </c>
      <c r="F29" s="32"/>
      <c r="G29" s="28">
        <f t="shared" si="0"/>
        <v>1.2</v>
      </c>
    </row>
    <row r="30" s="1" customFormat="1" ht="17.25" spans="1:7">
      <c r="A30" s="29" t="s">
        <v>16</v>
      </c>
      <c r="B30" s="30"/>
      <c r="C30" s="31"/>
      <c r="D30" s="32"/>
      <c r="E30" s="31"/>
      <c r="F30" s="32"/>
      <c r="G30" s="33">
        <f>SUM(G20:G29)</f>
        <v>26.61</v>
      </c>
    </row>
    <row r="31" s="1" customFormat="1" ht="17.25" spans="1:7">
      <c r="A31" s="24" t="s">
        <v>34</v>
      </c>
      <c r="B31" s="24"/>
      <c r="C31" s="24"/>
      <c r="D31" s="24"/>
      <c r="E31" s="24"/>
      <c r="F31" s="24"/>
      <c r="G31" s="24"/>
    </row>
    <row r="32" s="1" customFormat="1" ht="15" spans="1:7">
      <c r="A32" s="20" t="s">
        <v>35</v>
      </c>
      <c r="B32" s="20" t="s">
        <v>36</v>
      </c>
      <c r="C32" s="26" t="s">
        <v>21</v>
      </c>
      <c r="D32" s="27"/>
      <c r="E32" s="26" t="s">
        <v>37</v>
      </c>
      <c r="F32" s="27"/>
      <c r="G32" s="20" t="s">
        <v>38</v>
      </c>
    </row>
    <row r="33" s="1" customFormat="1" ht="17.25" spans="1:7">
      <c r="A33" s="20"/>
      <c r="B33" s="22"/>
      <c r="C33" s="26"/>
      <c r="D33" s="27"/>
      <c r="E33" s="26"/>
      <c r="F33" s="27"/>
      <c r="G33" s="23">
        <f>C33*E33</f>
        <v>0</v>
      </c>
    </row>
    <row r="34" s="1" customFormat="1" ht="17.25" spans="1:7">
      <c r="A34" s="20" t="s">
        <v>16</v>
      </c>
      <c r="B34" s="22"/>
      <c r="C34" s="26"/>
      <c r="D34" s="27"/>
      <c r="E34" s="26"/>
      <c r="F34" s="27"/>
      <c r="G34" s="23">
        <f>SUM(G33:G33)</f>
        <v>0</v>
      </c>
    </row>
    <row r="35" s="1" customFormat="1" ht="17.25" spans="1:7">
      <c r="A35" s="14" t="s">
        <v>39</v>
      </c>
      <c r="B35" s="15"/>
      <c r="C35" s="15"/>
      <c r="D35" s="15"/>
      <c r="E35" s="15"/>
      <c r="F35" s="15"/>
      <c r="G35" s="16"/>
    </row>
    <row r="36" s="1" customFormat="1" ht="17.25" spans="1:7">
      <c r="A36" s="20" t="s">
        <v>35</v>
      </c>
      <c r="B36" s="20" t="s">
        <v>36</v>
      </c>
      <c r="C36" s="26" t="s">
        <v>40</v>
      </c>
      <c r="D36" s="27"/>
      <c r="E36" s="26" t="s">
        <v>22</v>
      </c>
      <c r="F36" s="27"/>
      <c r="G36" s="20" t="s">
        <v>13</v>
      </c>
    </row>
    <row r="37" s="1" customFormat="1" ht="17.25" spans="1:7">
      <c r="A37" s="20" t="s">
        <v>41</v>
      </c>
      <c r="B37" s="20" t="s">
        <v>42</v>
      </c>
      <c r="C37" s="26">
        <v>1</v>
      </c>
      <c r="D37" s="27"/>
      <c r="E37" s="26">
        <v>1.74</v>
      </c>
      <c r="F37" s="27"/>
      <c r="G37" s="21">
        <f>C37*E37</f>
        <v>1.74</v>
      </c>
    </row>
    <row r="38" s="1" customFormat="1" ht="17.25" spans="1:7">
      <c r="A38" s="20" t="s">
        <v>43</v>
      </c>
      <c r="B38" s="20" t="s">
        <v>44</v>
      </c>
      <c r="C38" s="26">
        <v>3</v>
      </c>
      <c r="D38" s="27"/>
      <c r="E38" s="26">
        <v>0.75</v>
      </c>
      <c r="F38" s="27"/>
      <c r="G38" s="21">
        <f>C38*E38</f>
        <v>2.25</v>
      </c>
    </row>
    <row r="39" s="1" customFormat="1" ht="17.25" spans="1:7">
      <c r="A39" s="20" t="s">
        <v>16</v>
      </c>
      <c r="B39" s="34"/>
      <c r="C39" s="26"/>
      <c r="D39" s="27"/>
      <c r="E39" s="26"/>
      <c r="F39" s="27"/>
      <c r="G39" s="23">
        <f>SUM(G37:G38)</f>
        <v>3.99</v>
      </c>
    </row>
    <row r="40" s="1" customFormat="1" ht="17.25" spans="1:7">
      <c r="A40" s="14" t="s">
        <v>45</v>
      </c>
      <c r="B40" s="15"/>
      <c r="C40" s="15"/>
      <c r="D40" s="15"/>
      <c r="E40" s="15"/>
      <c r="F40" s="15"/>
      <c r="G40" s="16"/>
    </row>
    <row r="41" s="1" customFormat="1" ht="17.25" spans="1:7">
      <c r="A41" s="35" t="s">
        <v>46</v>
      </c>
      <c r="B41" s="36"/>
      <c r="C41" s="36"/>
      <c r="D41" s="36"/>
      <c r="E41" s="15"/>
      <c r="F41" s="15"/>
      <c r="G41" s="16"/>
    </row>
    <row r="42" s="1" customFormat="1" ht="17.25" spans="1:7">
      <c r="A42" s="37" t="s">
        <v>47</v>
      </c>
      <c r="B42" s="37" t="s">
        <v>48</v>
      </c>
      <c r="C42" s="37" t="s">
        <v>49</v>
      </c>
      <c r="D42" s="38"/>
      <c r="E42" s="39" t="s">
        <v>50</v>
      </c>
      <c r="F42" s="27"/>
      <c r="G42" s="20" t="s">
        <v>13</v>
      </c>
    </row>
    <row r="43" s="1" customFormat="1" ht="17.25" spans="1:7">
      <c r="A43" s="20" t="s">
        <v>51</v>
      </c>
      <c r="B43" s="20">
        <v>180000</v>
      </c>
      <c r="C43" s="52">
        <v>5</v>
      </c>
      <c r="D43" s="38"/>
      <c r="E43" s="40">
        <v>2</v>
      </c>
      <c r="F43" s="41"/>
      <c r="G43" s="21">
        <f t="shared" ref="G43:G49" si="1">IFERROR(B43/C43/12/22/8*E43,0)</f>
        <v>34.0909090909091</v>
      </c>
    </row>
    <row r="44" s="1" customFormat="1" ht="17.25" spans="1:7">
      <c r="A44" s="20" t="s">
        <v>77</v>
      </c>
      <c r="B44" s="20">
        <v>138000</v>
      </c>
      <c r="C44" s="26">
        <v>5</v>
      </c>
      <c r="D44" s="27"/>
      <c r="E44" s="40">
        <v>2</v>
      </c>
      <c r="F44" s="41"/>
      <c r="G44" s="21">
        <f t="shared" si="1"/>
        <v>26.1363636363636</v>
      </c>
    </row>
    <row r="45" s="1" customFormat="1" ht="17.25" spans="1:7">
      <c r="A45" s="26" t="s">
        <v>92</v>
      </c>
      <c r="B45" s="20">
        <v>88500</v>
      </c>
      <c r="C45" s="26">
        <v>5</v>
      </c>
      <c r="D45" s="27"/>
      <c r="E45" s="40">
        <v>2</v>
      </c>
      <c r="F45" s="41"/>
      <c r="G45" s="21">
        <f t="shared" si="1"/>
        <v>16.7613636363636</v>
      </c>
    </row>
    <row r="46" s="1" customFormat="1" ht="17.25" spans="1:7">
      <c r="A46" s="26" t="s">
        <v>86</v>
      </c>
      <c r="B46" s="20">
        <v>1188</v>
      </c>
      <c r="C46" s="26">
        <v>5</v>
      </c>
      <c r="D46" s="27"/>
      <c r="E46" s="40">
        <v>2</v>
      </c>
      <c r="F46" s="41"/>
      <c r="G46" s="21">
        <f t="shared" si="1"/>
        <v>0.225</v>
      </c>
    </row>
    <row r="47" s="1" customFormat="1" ht="17.25" spans="1:7">
      <c r="A47" s="26" t="s">
        <v>52</v>
      </c>
      <c r="B47" s="20">
        <v>4000</v>
      </c>
      <c r="C47" s="26">
        <v>5</v>
      </c>
      <c r="D47" s="27"/>
      <c r="E47" s="40">
        <v>2</v>
      </c>
      <c r="F47" s="41"/>
      <c r="G47" s="21">
        <f t="shared" si="1"/>
        <v>0.757575757575758</v>
      </c>
    </row>
    <row r="48" s="1" customFormat="1" ht="17.25" spans="1:7">
      <c r="A48" s="26" t="s">
        <v>53</v>
      </c>
      <c r="B48" s="20">
        <v>3550</v>
      </c>
      <c r="C48" s="26">
        <v>5</v>
      </c>
      <c r="D48" s="27"/>
      <c r="E48" s="40">
        <v>2</v>
      </c>
      <c r="F48" s="41"/>
      <c r="G48" s="21">
        <f t="shared" si="1"/>
        <v>0.672348484848485</v>
      </c>
    </row>
    <row r="49" s="1" customFormat="1" ht="17.25" spans="1:7">
      <c r="A49" s="26" t="s">
        <v>87</v>
      </c>
      <c r="B49" s="20">
        <v>5000</v>
      </c>
      <c r="C49" s="26">
        <v>5</v>
      </c>
      <c r="D49" s="27"/>
      <c r="E49" s="40">
        <v>2</v>
      </c>
      <c r="F49" s="41"/>
      <c r="G49" s="21">
        <f t="shared" si="1"/>
        <v>0.946969696969697</v>
      </c>
    </row>
    <row r="50" s="1" customFormat="1" ht="17.25" spans="1:7">
      <c r="A50" s="26" t="s">
        <v>16</v>
      </c>
      <c r="B50" s="34"/>
      <c r="C50" s="26"/>
      <c r="D50" s="27"/>
      <c r="E50" s="39"/>
      <c r="F50" s="27"/>
      <c r="G50" s="23">
        <f>SUM(G43:G49)</f>
        <v>79.5905303030303</v>
      </c>
    </row>
    <row r="51" s="1" customFormat="1" ht="17.25" spans="1:7">
      <c r="A51" s="42" t="s">
        <v>54</v>
      </c>
      <c r="B51" s="43"/>
      <c r="C51" s="43"/>
      <c r="D51" s="43"/>
      <c r="E51" s="43"/>
      <c r="F51" s="43"/>
      <c r="G51" s="44"/>
    </row>
    <row r="52" s="1" customFormat="1" ht="30" spans="1:7">
      <c r="A52" s="17" t="s">
        <v>35</v>
      </c>
      <c r="B52" s="17" t="s">
        <v>48</v>
      </c>
      <c r="C52" s="18" t="s">
        <v>55</v>
      </c>
      <c r="D52" s="17" t="s">
        <v>56</v>
      </c>
      <c r="E52" s="17" t="s">
        <v>49</v>
      </c>
      <c r="F52" s="17" t="s">
        <v>50</v>
      </c>
      <c r="G52" s="17" t="s">
        <v>13</v>
      </c>
    </row>
    <row r="53" s="1" customFormat="1" ht="15" spans="1:7">
      <c r="A53" s="20" t="s">
        <v>88</v>
      </c>
      <c r="B53" s="45">
        <v>46244103.63</v>
      </c>
      <c r="C53" s="20">
        <v>13777</v>
      </c>
      <c r="D53" s="20">
        <v>580</v>
      </c>
      <c r="E53" s="20">
        <v>50</v>
      </c>
      <c r="F53" s="20">
        <v>2</v>
      </c>
      <c r="G53" s="21">
        <f>IFERROR(B53/C53/E53/12/22/8*D53*F53,0)</f>
        <v>36.8719221668855</v>
      </c>
    </row>
    <row r="54" s="1" customFormat="1" ht="17.25" spans="1:7">
      <c r="A54" s="20" t="s">
        <v>16</v>
      </c>
      <c r="B54" s="20"/>
      <c r="C54" s="20"/>
      <c r="D54" s="20"/>
      <c r="E54" s="20"/>
      <c r="F54" s="20"/>
      <c r="G54" s="33">
        <f>SUM(G53:G53)</f>
        <v>36.8719221668855</v>
      </c>
    </row>
    <row r="55" s="1" customFormat="1" ht="15" spans="1:7">
      <c r="A55" s="24" t="s">
        <v>58</v>
      </c>
      <c r="B55" s="24"/>
      <c r="C55" s="24"/>
      <c r="D55" s="24"/>
      <c r="E55" s="24"/>
      <c r="F55" s="24"/>
      <c r="G55" s="24"/>
    </row>
    <row r="56" s="1" customFormat="1" ht="17.25" spans="1:7">
      <c r="A56" s="14" t="s">
        <v>59</v>
      </c>
      <c r="B56" s="15"/>
      <c r="C56" s="15"/>
      <c r="D56" s="15"/>
      <c r="E56" s="15"/>
      <c r="F56" s="16"/>
      <c r="G56" s="21">
        <f>(G9+G17+G30+G39+G50+G54)*G57</f>
        <v>268.472241444585</v>
      </c>
    </row>
    <row r="57" s="1" customFormat="1" ht="17.25" spans="1:7">
      <c r="A57" s="14" t="s">
        <v>60</v>
      </c>
      <c r="B57" s="15"/>
      <c r="C57" s="15"/>
      <c r="D57" s="15"/>
      <c r="E57" s="15"/>
      <c r="F57" s="16"/>
      <c r="G57" s="28">
        <v>0.18</v>
      </c>
    </row>
    <row r="58" s="1" customFormat="1" ht="17.25" spans="1:7">
      <c r="A58" s="46" t="s">
        <v>61</v>
      </c>
      <c r="B58" s="47"/>
      <c r="C58" s="47"/>
      <c r="D58" s="47"/>
      <c r="E58" s="47"/>
      <c r="F58" s="48"/>
      <c r="G58" s="28">
        <f>G59</f>
        <v>0.16</v>
      </c>
    </row>
    <row r="59" s="1" customFormat="1" ht="17.25" spans="1:7">
      <c r="A59" s="14" t="s">
        <v>62</v>
      </c>
      <c r="B59" s="15"/>
      <c r="C59" s="15"/>
      <c r="D59" s="15"/>
      <c r="E59" s="15"/>
      <c r="F59" s="16"/>
      <c r="G59" s="28">
        <v>0.16</v>
      </c>
    </row>
    <row r="60" ht="17.25" spans="1:7">
      <c r="A60" s="49" t="s">
        <v>16</v>
      </c>
      <c r="B60" s="50"/>
      <c r="C60" s="50"/>
      <c r="D60" s="50"/>
      <c r="E60" s="50"/>
      <c r="F60" s="51"/>
      <c r="G60" s="33">
        <f>G56+G59</f>
        <v>268.632241444585</v>
      </c>
    </row>
    <row r="61" ht="17.25" spans="1:7">
      <c r="A61" s="14" t="s">
        <v>63</v>
      </c>
      <c r="B61" s="15"/>
      <c r="C61" s="15"/>
      <c r="D61" s="15"/>
      <c r="E61" s="15"/>
      <c r="F61" s="16"/>
      <c r="G61" s="23">
        <f>G9+G17+G30+G34+G39+G50+G54+G60</f>
        <v>1760.1446939145</v>
      </c>
    </row>
    <row r="62" ht="15" spans="1:7">
      <c r="A62" s="46" t="s">
        <v>64</v>
      </c>
      <c r="B62" s="47"/>
      <c r="C62" s="47"/>
      <c r="D62" s="47"/>
      <c r="E62" s="47"/>
      <c r="F62" s="47"/>
      <c r="G62" s="48"/>
    </row>
    <row r="80" ht="13.5"/>
  </sheetData>
  <mergeCells count="96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A18:G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C30:D30"/>
    <mergeCell ref="E30:F30"/>
    <mergeCell ref="A31:G31"/>
    <mergeCell ref="C32:D32"/>
    <mergeCell ref="E32:F32"/>
    <mergeCell ref="C33:D33"/>
    <mergeCell ref="E33:F33"/>
    <mergeCell ref="C34:D34"/>
    <mergeCell ref="E34:F34"/>
    <mergeCell ref="A35:G35"/>
    <mergeCell ref="C36:D36"/>
    <mergeCell ref="E36:F36"/>
    <mergeCell ref="C37:D37"/>
    <mergeCell ref="E37:F37"/>
    <mergeCell ref="C38:D38"/>
    <mergeCell ref="E38:F38"/>
    <mergeCell ref="C39:D39"/>
    <mergeCell ref="E39:F39"/>
    <mergeCell ref="A40:G40"/>
    <mergeCell ref="A41:G41"/>
    <mergeCell ref="C42:D42"/>
    <mergeCell ref="E42:F42"/>
    <mergeCell ref="C43:D43"/>
    <mergeCell ref="E43:F43"/>
    <mergeCell ref="C44:D44"/>
    <mergeCell ref="E44:F44"/>
    <mergeCell ref="C45:D45"/>
    <mergeCell ref="E45:F45"/>
    <mergeCell ref="C46:D46"/>
    <mergeCell ref="E46:F46"/>
    <mergeCell ref="C47:D47"/>
    <mergeCell ref="E47:F47"/>
    <mergeCell ref="C48:D48"/>
    <mergeCell ref="E48:F48"/>
    <mergeCell ref="C49:D49"/>
    <mergeCell ref="E49:F49"/>
    <mergeCell ref="C50:D50"/>
    <mergeCell ref="E50:F50"/>
    <mergeCell ref="A51:G51"/>
    <mergeCell ref="A55:G55"/>
    <mergeCell ref="A56:F56"/>
    <mergeCell ref="A57:F57"/>
    <mergeCell ref="A58:F58"/>
    <mergeCell ref="A59:F59"/>
    <mergeCell ref="A60:F60"/>
    <mergeCell ref="A61:F61"/>
    <mergeCell ref="A62:G62"/>
  </mergeCells>
  <pageMargins left="0.7" right="0.7" top="0.511805555555556" bottom="0.314583333333333" header="0.3" footer="0.3"/>
  <pageSetup paperSize="9" scale="71" orientation="portrait"/>
  <headerFooter/>
  <legacy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79"/>
  <sheetViews>
    <sheetView topLeftCell="A45" workbookViewId="0">
      <selection activeCell="A65" sqref="$A65:$XFD78"/>
    </sheetView>
  </sheetViews>
  <sheetFormatPr defaultColWidth="8.75" defaultRowHeight="16.5"/>
  <cols>
    <col min="1" max="1" width="20.125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10" width="8.75" style="1"/>
    <col min="11" max="11" width="9" style="1" customWidth="1"/>
    <col min="12" max="16384" width="8.75" style="1"/>
  </cols>
  <sheetData>
    <row r="1" spans="1:11">
      <c r="A1" s="1" t="s">
        <v>0</v>
      </c>
    </row>
    <row r="2" ht="32.25" spans="1:11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</row>
    <row r="3" ht="28.5" spans="1:11">
      <c r="A3" s="4" t="s">
        <v>2</v>
      </c>
      <c r="B3" s="122" t="s">
        <v>3</v>
      </c>
      <c r="C3" s="122"/>
      <c r="D3" s="122"/>
      <c r="E3" s="122"/>
      <c r="F3" s="122"/>
      <c r="G3" s="123"/>
      <c r="H3" s="7"/>
      <c r="I3" s="7"/>
      <c r="J3" s="7"/>
    </row>
    <row r="4" spans="1:11">
      <c r="A4" s="8" t="s">
        <v>4</v>
      </c>
      <c r="B4" s="9" t="s">
        <v>128</v>
      </c>
      <c r="C4" s="10" t="s">
        <v>6</v>
      </c>
      <c r="D4" s="11" t="s">
        <v>129</v>
      </c>
      <c r="E4" s="11"/>
      <c r="F4" s="11"/>
      <c r="G4" s="12"/>
      <c r="H4" s="13"/>
      <c r="I4" s="13"/>
      <c r="J4" s="13"/>
    </row>
    <row r="5" spans="1:11">
      <c r="A5" s="14" t="s">
        <v>8</v>
      </c>
      <c r="B5" s="15"/>
      <c r="C5" s="15"/>
      <c r="D5" s="15"/>
      <c r="E5" s="15"/>
      <c r="F5" s="15"/>
      <c r="G5" s="16"/>
    </row>
    <row r="6" spans="1:11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spans="1:11">
      <c r="A7" s="20" t="s">
        <v>14</v>
      </c>
      <c r="B7" s="20">
        <v>2</v>
      </c>
      <c r="C7" s="18">
        <v>1.5</v>
      </c>
      <c r="D7" s="19"/>
      <c r="E7" s="18">
        <v>96.35</v>
      </c>
      <c r="F7" s="19"/>
      <c r="G7" s="21">
        <f>B7*C7*E7</f>
        <v>289.05</v>
      </c>
    </row>
    <row r="8" spans="1:11">
      <c r="A8" s="20" t="s">
        <v>15</v>
      </c>
      <c r="B8" s="20">
        <v>2</v>
      </c>
      <c r="C8" s="18">
        <v>1.5</v>
      </c>
      <c r="D8" s="19"/>
      <c r="E8" s="18">
        <v>206.68</v>
      </c>
      <c r="F8" s="19"/>
      <c r="G8" s="21">
        <f>B8*C8*E8</f>
        <v>620.04</v>
      </c>
    </row>
    <row r="9" ht="17.25" spans="1:11">
      <c r="A9" s="20" t="s">
        <v>16</v>
      </c>
      <c r="B9" s="20"/>
      <c r="C9" s="18"/>
      <c r="D9" s="19"/>
      <c r="E9" s="18"/>
      <c r="F9" s="19"/>
      <c r="G9" s="23">
        <f>SUM(G7:G8)</f>
        <v>909.09</v>
      </c>
    </row>
    <row r="10" spans="1:11">
      <c r="A10" s="24" t="s">
        <v>17</v>
      </c>
      <c r="B10" s="24"/>
      <c r="C10" s="24"/>
      <c r="D10" s="24"/>
      <c r="E10" s="24"/>
      <c r="F10" s="24"/>
      <c r="G10" s="24"/>
    </row>
    <row r="11" spans="1:11">
      <c r="A11" s="25" t="s">
        <v>18</v>
      </c>
      <c r="B11" s="25"/>
      <c r="C11" s="25"/>
      <c r="D11" s="25"/>
      <c r="E11" s="25"/>
      <c r="F11" s="25"/>
      <c r="G11" s="25"/>
    </row>
    <row r="12" spans="1:11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s="1" customFormat="1" ht="17.25" spans="1:11">
      <c r="A13" s="20" t="s">
        <v>99</v>
      </c>
      <c r="B13" s="22" t="s">
        <v>103</v>
      </c>
      <c r="C13" s="26">
        <v>1</v>
      </c>
      <c r="D13" s="27"/>
      <c r="E13" s="26">
        <v>0.33</v>
      </c>
      <c r="F13" s="27"/>
      <c r="G13" s="28">
        <f>C13*E13</f>
        <v>0.33</v>
      </c>
    </row>
    <row r="14" s="1" customFormat="1" ht="17.25" spans="1:11">
      <c r="A14" s="20" t="s">
        <v>100</v>
      </c>
      <c r="B14" s="20" t="s">
        <v>33</v>
      </c>
      <c r="C14" s="26">
        <v>1</v>
      </c>
      <c r="D14" s="27"/>
      <c r="E14" s="26">
        <v>42</v>
      </c>
      <c r="F14" s="27"/>
      <c r="G14" s="28">
        <f>C14*E14</f>
        <v>42</v>
      </c>
    </row>
    <row r="15" s="1" customFormat="1" ht="17.25" spans="1:11">
      <c r="A15" s="20" t="s">
        <v>101</v>
      </c>
      <c r="B15" s="22" t="s">
        <v>33</v>
      </c>
      <c r="C15" s="26">
        <v>1</v>
      </c>
      <c r="D15" s="27"/>
      <c r="E15" s="26">
        <v>38</v>
      </c>
      <c r="F15" s="27"/>
      <c r="G15" s="28">
        <f>C15*E15</f>
        <v>38</v>
      </c>
    </row>
    <row r="16" s="1" customFormat="1" ht="17.25" spans="1:11">
      <c r="A16" s="20" t="s">
        <v>102</v>
      </c>
      <c r="B16" s="22" t="s">
        <v>103</v>
      </c>
      <c r="C16" s="26">
        <v>1</v>
      </c>
      <c r="D16" s="27"/>
      <c r="E16" s="26">
        <v>10</v>
      </c>
      <c r="F16" s="27"/>
      <c r="G16" s="28">
        <f>C16*E16</f>
        <v>10</v>
      </c>
    </row>
    <row r="17" ht="17.25" spans="1:7">
      <c r="A17" s="20" t="s">
        <v>16</v>
      </c>
      <c r="B17" s="22"/>
      <c r="C17" s="26"/>
      <c r="D17" s="27"/>
      <c r="E17" s="26"/>
      <c r="F17" s="27"/>
      <c r="G17" s="23">
        <f>SUM(G13:G16)</f>
        <v>90.33</v>
      </c>
    </row>
    <row r="18" spans="1:7">
      <c r="A18" s="14" t="s">
        <v>23</v>
      </c>
      <c r="B18" s="15"/>
      <c r="C18" s="15"/>
      <c r="D18" s="15"/>
      <c r="E18" s="15"/>
      <c r="F18" s="15"/>
      <c r="G18" s="16"/>
    </row>
    <row r="19" spans="1:7">
      <c r="A19" s="20" t="s">
        <v>19</v>
      </c>
      <c r="B19" s="20" t="s">
        <v>20</v>
      </c>
      <c r="C19" s="26" t="s">
        <v>21</v>
      </c>
      <c r="D19" s="27"/>
      <c r="E19" s="26" t="s">
        <v>22</v>
      </c>
      <c r="F19" s="27"/>
      <c r="G19" s="20" t="s">
        <v>13</v>
      </c>
    </row>
    <row r="20" s="1" customFormat="1" ht="17.25" spans="1:7">
      <c r="A20" s="20" t="s">
        <v>24</v>
      </c>
      <c r="B20" s="20" t="s">
        <v>25</v>
      </c>
      <c r="C20" s="26">
        <v>4</v>
      </c>
      <c r="D20" s="27"/>
      <c r="E20" s="26">
        <v>0.32</v>
      </c>
      <c r="F20" s="27"/>
      <c r="G20" s="28">
        <f t="shared" ref="G20:G35" si="0">C20*E20</f>
        <v>1.28</v>
      </c>
    </row>
    <row r="21" s="1" customFormat="1" ht="17.25" spans="1:7">
      <c r="A21" s="20" t="s">
        <v>26</v>
      </c>
      <c r="B21" s="20" t="s">
        <v>25</v>
      </c>
      <c r="C21" s="26">
        <v>4</v>
      </c>
      <c r="D21" s="27"/>
      <c r="E21" s="26">
        <v>0.45</v>
      </c>
      <c r="F21" s="27"/>
      <c r="G21" s="28">
        <f t="shared" si="0"/>
        <v>1.8</v>
      </c>
    </row>
    <row r="22" s="1" customFormat="1" ht="17.25" spans="1:7">
      <c r="A22" s="20" t="s">
        <v>27</v>
      </c>
      <c r="B22" s="20" t="s">
        <v>28</v>
      </c>
      <c r="C22" s="26">
        <v>3</v>
      </c>
      <c r="D22" s="27"/>
      <c r="E22" s="26">
        <v>2.3</v>
      </c>
      <c r="F22" s="27"/>
      <c r="G22" s="28">
        <f t="shared" si="0"/>
        <v>6.9</v>
      </c>
    </row>
    <row r="23" s="1" customFormat="1" ht="17.25" spans="1:7">
      <c r="A23" s="20" t="s">
        <v>29</v>
      </c>
      <c r="B23" s="20" t="s">
        <v>25</v>
      </c>
      <c r="C23" s="26">
        <v>1</v>
      </c>
      <c r="D23" s="27"/>
      <c r="E23" s="26">
        <v>3.5</v>
      </c>
      <c r="F23" s="27"/>
      <c r="G23" s="28">
        <f t="shared" si="0"/>
        <v>3.5</v>
      </c>
    </row>
    <row r="24" s="1" customFormat="1" ht="17.25" spans="1:7">
      <c r="A24" s="20" t="s">
        <v>30</v>
      </c>
      <c r="B24" s="20" t="s">
        <v>31</v>
      </c>
      <c r="C24" s="26">
        <v>0.5</v>
      </c>
      <c r="D24" s="27"/>
      <c r="E24" s="26">
        <v>5.7</v>
      </c>
      <c r="F24" s="27"/>
      <c r="G24" s="28">
        <f t="shared" si="0"/>
        <v>2.85</v>
      </c>
    </row>
    <row r="25" s="1" customFormat="1" ht="17.25" spans="1:7">
      <c r="A25" s="20" t="s">
        <v>105</v>
      </c>
      <c r="B25" s="20" t="s">
        <v>31</v>
      </c>
      <c r="C25" s="26">
        <v>0.5</v>
      </c>
      <c r="D25" s="27"/>
      <c r="E25" s="26">
        <v>6</v>
      </c>
      <c r="F25" s="27"/>
      <c r="G25" s="28">
        <f t="shared" si="0"/>
        <v>3</v>
      </c>
    </row>
    <row r="26" s="1" customFormat="1" ht="17.25" spans="1:7">
      <c r="A26" s="20" t="s">
        <v>32</v>
      </c>
      <c r="B26" s="20" t="s">
        <v>33</v>
      </c>
      <c r="C26" s="26">
        <v>1</v>
      </c>
      <c r="D26" s="27"/>
      <c r="E26" s="26">
        <v>0.38</v>
      </c>
      <c r="F26" s="27"/>
      <c r="G26" s="28">
        <f t="shared" si="0"/>
        <v>0.38</v>
      </c>
    </row>
    <row r="27" s="1" customFormat="1" ht="17.25" spans="1:7">
      <c r="A27" s="29" t="s">
        <v>80</v>
      </c>
      <c r="B27" s="29" t="s">
        <v>33</v>
      </c>
      <c r="C27" s="26">
        <v>4</v>
      </c>
      <c r="D27" s="27"/>
      <c r="E27" s="31">
        <v>0.7</v>
      </c>
      <c r="F27" s="32"/>
      <c r="G27" s="28">
        <f t="shared" si="0"/>
        <v>2.8</v>
      </c>
    </row>
    <row r="28" s="1" customFormat="1" ht="17.25" spans="1:7">
      <c r="A28" s="29" t="s">
        <v>127</v>
      </c>
      <c r="B28" s="30" t="s">
        <v>25</v>
      </c>
      <c r="C28" s="26">
        <v>4</v>
      </c>
      <c r="D28" s="27"/>
      <c r="E28" s="31">
        <v>1.8</v>
      </c>
      <c r="F28" s="32"/>
      <c r="G28" s="28">
        <f t="shared" si="0"/>
        <v>7.2</v>
      </c>
    </row>
    <row r="29" s="1" customFormat="1" ht="17.25" spans="1:7">
      <c r="A29" s="29" t="s">
        <v>104</v>
      </c>
      <c r="B29" s="30" t="s">
        <v>33</v>
      </c>
      <c r="C29" s="26">
        <v>3</v>
      </c>
      <c r="D29" s="27"/>
      <c r="E29" s="31">
        <v>0.6</v>
      </c>
      <c r="F29" s="32"/>
      <c r="G29" s="28">
        <f t="shared" si="0"/>
        <v>1.8</v>
      </c>
    </row>
    <row r="30" s="1" customFormat="1" ht="17.25" spans="1:7">
      <c r="A30" s="20" t="s">
        <v>83</v>
      </c>
      <c r="B30" s="20" t="s">
        <v>84</v>
      </c>
      <c r="C30" s="26">
        <v>2</v>
      </c>
      <c r="D30" s="27"/>
      <c r="E30" s="26">
        <v>7.6</v>
      </c>
      <c r="F30" s="27"/>
      <c r="G30" s="28">
        <f t="shared" si="0"/>
        <v>15.2</v>
      </c>
    </row>
    <row r="31" s="1" customFormat="1" ht="17.25" spans="1:7">
      <c r="A31" s="29" t="s">
        <v>85</v>
      </c>
      <c r="B31" s="29" t="s">
        <v>25</v>
      </c>
      <c r="C31" s="26">
        <v>1</v>
      </c>
      <c r="D31" s="27"/>
      <c r="E31" s="31">
        <v>280</v>
      </c>
      <c r="F31" s="32"/>
      <c r="G31" s="28">
        <f t="shared" si="0"/>
        <v>280</v>
      </c>
    </row>
    <row r="32" ht="17.25" spans="1:7">
      <c r="A32" s="29" t="s">
        <v>16</v>
      </c>
      <c r="B32" s="30"/>
      <c r="C32" s="31"/>
      <c r="D32" s="32"/>
      <c r="E32" s="31"/>
      <c r="F32" s="32"/>
      <c r="G32" s="33">
        <f>SUM(G20:G31)</f>
        <v>326.71</v>
      </c>
    </row>
    <row r="33" spans="1:7">
      <c r="A33" s="24" t="s">
        <v>34</v>
      </c>
      <c r="B33" s="24"/>
      <c r="C33" s="24"/>
      <c r="D33" s="24"/>
      <c r="E33" s="24"/>
      <c r="F33" s="24"/>
      <c r="G33" s="24"/>
    </row>
    <row r="34" spans="1:7">
      <c r="A34" s="20" t="s">
        <v>35</v>
      </c>
      <c r="B34" s="20" t="s">
        <v>36</v>
      </c>
      <c r="C34" s="26" t="s">
        <v>21</v>
      </c>
      <c r="D34" s="27"/>
      <c r="E34" s="26" t="s">
        <v>37</v>
      </c>
      <c r="F34" s="27"/>
      <c r="G34" s="20" t="s">
        <v>38</v>
      </c>
    </row>
    <row r="35" ht="17.25" spans="1:7">
      <c r="A35" s="20"/>
      <c r="B35" s="22"/>
      <c r="C35" s="26"/>
      <c r="D35" s="27"/>
      <c r="E35" s="26"/>
      <c r="F35" s="27"/>
      <c r="G35" s="23">
        <f>C35*E35</f>
        <v>0</v>
      </c>
    </row>
    <row r="36" ht="17.25" spans="1:7">
      <c r="A36" s="20" t="s">
        <v>16</v>
      </c>
      <c r="B36" s="22"/>
      <c r="C36" s="26"/>
      <c r="D36" s="27"/>
      <c r="E36" s="26"/>
      <c r="F36" s="27"/>
      <c r="G36" s="23">
        <f>SUM(G35:G35)</f>
        <v>0</v>
      </c>
    </row>
    <row r="37" spans="1:7">
      <c r="A37" s="14" t="s">
        <v>39</v>
      </c>
      <c r="B37" s="15"/>
      <c r="C37" s="15"/>
      <c r="D37" s="15"/>
      <c r="E37" s="15"/>
      <c r="F37" s="15"/>
      <c r="G37" s="16"/>
    </row>
    <row r="38" spans="1:7">
      <c r="A38" s="20" t="s">
        <v>35</v>
      </c>
      <c r="B38" s="20" t="s">
        <v>36</v>
      </c>
      <c r="C38" s="26" t="s">
        <v>40</v>
      </c>
      <c r="D38" s="27"/>
      <c r="E38" s="26" t="s">
        <v>22</v>
      </c>
      <c r="F38" s="27"/>
      <c r="G38" s="20" t="s">
        <v>13</v>
      </c>
    </row>
    <row r="39" spans="1:7">
      <c r="A39" s="20" t="s">
        <v>41</v>
      </c>
      <c r="B39" s="20" t="s">
        <v>42</v>
      </c>
      <c r="C39" s="26">
        <v>1</v>
      </c>
      <c r="D39" s="27"/>
      <c r="E39" s="26">
        <v>1.74</v>
      </c>
      <c r="F39" s="27"/>
      <c r="G39" s="21">
        <f>C39*E39</f>
        <v>1.74</v>
      </c>
    </row>
    <row r="40" spans="1:7">
      <c r="A40" s="20" t="s">
        <v>43</v>
      </c>
      <c r="B40" s="20" t="s">
        <v>44</v>
      </c>
      <c r="C40" s="26">
        <v>3</v>
      </c>
      <c r="D40" s="27"/>
      <c r="E40" s="26">
        <v>0.75</v>
      </c>
      <c r="F40" s="27"/>
      <c r="G40" s="21">
        <f>C40*E40</f>
        <v>2.25</v>
      </c>
    </row>
    <row r="41" ht="17.25" spans="1:7">
      <c r="A41" s="20" t="s">
        <v>16</v>
      </c>
      <c r="B41" s="34"/>
      <c r="C41" s="26"/>
      <c r="D41" s="27"/>
      <c r="E41" s="26"/>
      <c r="F41" s="27"/>
      <c r="G41" s="23">
        <f>SUM(G39:G40)</f>
        <v>3.99</v>
      </c>
    </row>
    <row r="42" spans="1:7">
      <c r="A42" s="14" t="s">
        <v>45</v>
      </c>
      <c r="B42" s="15"/>
      <c r="C42" s="15"/>
      <c r="D42" s="15"/>
      <c r="E42" s="15"/>
      <c r="F42" s="15"/>
      <c r="G42" s="16"/>
    </row>
    <row r="43" spans="1:7">
      <c r="A43" s="35" t="s">
        <v>46</v>
      </c>
      <c r="B43" s="36"/>
      <c r="C43" s="36"/>
      <c r="D43" s="36"/>
      <c r="E43" s="15"/>
      <c r="F43" s="15"/>
      <c r="G43" s="16"/>
    </row>
    <row r="44" spans="1:7">
      <c r="A44" s="37" t="s">
        <v>47</v>
      </c>
      <c r="B44" s="37" t="s">
        <v>48</v>
      </c>
      <c r="C44" s="37" t="s">
        <v>49</v>
      </c>
      <c r="D44" s="38"/>
      <c r="E44" s="39" t="s">
        <v>50</v>
      </c>
      <c r="F44" s="27"/>
      <c r="G44" s="20" t="s">
        <v>13</v>
      </c>
    </row>
    <row r="45" spans="1:7">
      <c r="A45" s="20" t="s">
        <v>51</v>
      </c>
      <c r="B45" s="20">
        <v>180000</v>
      </c>
      <c r="C45" s="52">
        <v>5</v>
      </c>
      <c r="D45" s="38"/>
      <c r="E45" s="40">
        <v>1.5</v>
      </c>
      <c r="F45" s="41"/>
      <c r="G45" s="21">
        <f t="shared" ref="G45:G51" si="1">IFERROR(B45/C45/12/22/8*E45,0)</f>
        <v>25.5681818181818</v>
      </c>
    </row>
    <row r="46" spans="1:7">
      <c r="A46" s="20" t="s">
        <v>77</v>
      </c>
      <c r="B46" s="20">
        <v>138000</v>
      </c>
      <c r="C46" s="26">
        <v>5</v>
      </c>
      <c r="D46" s="27"/>
      <c r="E46" s="40">
        <v>1.5</v>
      </c>
      <c r="F46" s="41"/>
      <c r="G46" s="21">
        <f t="shared" si="1"/>
        <v>19.6022727272727</v>
      </c>
    </row>
    <row r="47" spans="1:7">
      <c r="A47" s="26" t="s">
        <v>92</v>
      </c>
      <c r="B47" s="20">
        <v>88500</v>
      </c>
      <c r="C47" s="26">
        <v>5</v>
      </c>
      <c r="D47" s="27"/>
      <c r="E47" s="40">
        <v>1.5</v>
      </c>
      <c r="F47" s="41"/>
      <c r="G47" s="21">
        <f t="shared" si="1"/>
        <v>12.5710227272727</v>
      </c>
    </row>
    <row r="48" spans="1:7">
      <c r="A48" s="26" t="s">
        <v>86</v>
      </c>
      <c r="B48" s="20">
        <v>1188</v>
      </c>
      <c r="C48" s="26">
        <v>5</v>
      </c>
      <c r="D48" s="27"/>
      <c r="E48" s="40">
        <v>1.5</v>
      </c>
      <c r="F48" s="41"/>
      <c r="G48" s="21">
        <f t="shared" si="1"/>
        <v>0.16875</v>
      </c>
    </row>
    <row r="49" spans="1:7">
      <c r="A49" s="26" t="s">
        <v>52</v>
      </c>
      <c r="B49" s="20">
        <v>4000</v>
      </c>
      <c r="C49" s="26">
        <v>5</v>
      </c>
      <c r="D49" s="27"/>
      <c r="E49" s="40">
        <v>1.5</v>
      </c>
      <c r="F49" s="41"/>
      <c r="G49" s="21">
        <f t="shared" si="1"/>
        <v>0.568181818181818</v>
      </c>
    </row>
    <row r="50" spans="1:7">
      <c r="A50" s="26" t="s">
        <v>53</v>
      </c>
      <c r="B50" s="20">
        <v>3550</v>
      </c>
      <c r="C50" s="26">
        <v>5</v>
      </c>
      <c r="D50" s="27"/>
      <c r="E50" s="40">
        <v>1.5</v>
      </c>
      <c r="F50" s="41"/>
      <c r="G50" s="21">
        <f t="shared" si="1"/>
        <v>0.504261363636364</v>
      </c>
    </row>
    <row r="51" spans="1:7">
      <c r="A51" s="26" t="s">
        <v>87</v>
      </c>
      <c r="B51" s="20">
        <v>5000</v>
      </c>
      <c r="C51" s="26">
        <v>5</v>
      </c>
      <c r="D51" s="27"/>
      <c r="E51" s="40">
        <v>1.5</v>
      </c>
      <c r="F51" s="41"/>
      <c r="G51" s="21">
        <f t="shared" si="1"/>
        <v>0.710227272727273</v>
      </c>
    </row>
    <row r="52" ht="17.25" spans="1:7">
      <c r="A52" s="26" t="s">
        <v>16</v>
      </c>
      <c r="B52" s="34"/>
      <c r="C52" s="26"/>
      <c r="D52" s="27"/>
      <c r="E52" s="39"/>
      <c r="F52" s="27"/>
      <c r="G52" s="23">
        <f>SUM(G45:G51)</f>
        <v>59.6928977272727</v>
      </c>
    </row>
    <row r="53" spans="1:7">
      <c r="A53" s="42" t="s">
        <v>54</v>
      </c>
      <c r="B53" s="43"/>
      <c r="C53" s="43"/>
      <c r="D53" s="43"/>
      <c r="E53" s="43"/>
      <c r="F53" s="43"/>
      <c r="G53" s="44"/>
    </row>
    <row r="54" ht="30" spans="1:7">
      <c r="A54" s="17" t="s">
        <v>35</v>
      </c>
      <c r="B54" s="17" t="s">
        <v>48</v>
      </c>
      <c r="C54" s="18" t="s">
        <v>55</v>
      </c>
      <c r="D54" s="17" t="s">
        <v>56</v>
      </c>
      <c r="E54" s="17" t="s">
        <v>49</v>
      </c>
      <c r="F54" s="17" t="s">
        <v>50</v>
      </c>
      <c r="G54" s="17" t="s">
        <v>13</v>
      </c>
    </row>
    <row r="55" ht="15" spans="1:7">
      <c r="A55" s="20" t="s">
        <v>88</v>
      </c>
      <c r="B55" s="45">
        <v>46244103.63</v>
      </c>
      <c r="C55" s="20">
        <v>13777</v>
      </c>
      <c r="D55" s="20">
        <v>580</v>
      </c>
      <c r="E55" s="20">
        <v>50</v>
      </c>
      <c r="F55" s="20">
        <v>1.5</v>
      </c>
      <c r="G55" s="21">
        <f>IFERROR(B55/C55/E55/12/22/8*D55*F55,0)</f>
        <v>27.6539416251641</v>
      </c>
    </row>
    <row r="56" ht="17.25" spans="1:7">
      <c r="A56" s="20" t="s">
        <v>16</v>
      </c>
      <c r="B56" s="20"/>
      <c r="C56" s="20"/>
      <c r="D56" s="20"/>
      <c r="E56" s="20"/>
      <c r="F56" s="20"/>
      <c r="G56" s="33">
        <f>SUM(G55:G55)</f>
        <v>27.6539416251641</v>
      </c>
    </row>
    <row r="57" ht="15" spans="1:7">
      <c r="A57" s="24" t="s">
        <v>58</v>
      </c>
      <c r="B57" s="24"/>
      <c r="C57" s="24"/>
      <c r="D57" s="24"/>
      <c r="E57" s="24"/>
      <c r="F57" s="24"/>
      <c r="G57" s="24"/>
    </row>
    <row r="58" spans="1:7">
      <c r="A58" s="14" t="s">
        <v>59</v>
      </c>
      <c r="B58" s="15"/>
      <c r="C58" s="15"/>
      <c r="D58" s="15"/>
      <c r="E58" s="15"/>
      <c r="F58" s="16"/>
      <c r="G58" s="21">
        <f>(G9+G17+G32+G41+G52+G56)*G59</f>
        <v>255.144031083439</v>
      </c>
    </row>
    <row r="59" spans="1:7">
      <c r="A59" s="14" t="s">
        <v>60</v>
      </c>
      <c r="B59" s="15"/>
      <c r="C59" s="15"/>
      <c r="D59" s="15"/>
      <c r="E59" s="15"/>
      <c r="F59" s="16"/>
      <c r="G59" s="28">
        <v>0.18</v>
      </c>
    </row>
    <row r="60" spans="1:7">
      <c r="A60" s="46" t="s">
        <v>61</v>
      </c>
      <c r="B60" s="47"/>
      <c r="C60" s="47"/>
      <c r="D60" s="47"/>
      <c r="E60" s="47"/>
      <c r="F60" s="48"/>
      <c r="G60" s="28">
        <f>G61</f>
        <v>0.16</v>
      </c>
    </row>
    <row r="61" spans="1:7">
      <c r="A61" s="14" t="s">
        <v>62</v>
      </c>
      <c r="B61" s="15"/>
      <c r="C61" s="15"/>
      <c r="D61" s="15"/>
      <c r="E61" s="15"/>
      <c r="F61" s="16"/>
      <c r="G61" s="28">
        <v>0.16</v>
      </c>
    </row>
    <row r="62" ht="17.25" spans="1:7">
      <c r="A62" s="49" t="s">
        <v>16</v>
      </c>
      <c r="B62" s="50"/>
      <c r="C62" s="50"/>
      <c r="D62" s="50"/>
      <c r="E62" s="50"/>
      <c r="F62" s="51"/>
      <c r="G62" s="33">
        <f>G58+G60</f>
        <v>255.304031083439</v>
      </c>
    </row>
    <row r="63" ht="17.25" spans="1:7">
      <c r="A63" s="14" t="s">
        <v>63</v>
      </c>
      <c r="B63" s="15"/>
      <c r="C63" s="15"/>
      <c r="D63" s="15"/>
      <c r="E63" s="15"/>
      <c r="F63" s="16"/>
      <c r="G63" s="23">
        <f>G9+G17+G32+G36+G41+G52+G56+G62</f>
        <v>1672.77087043588</v>
      </c>
    </row>
    <row r="64" ht="15" spans="1:7">
      <c r="A64" s="46" t="s">
        <v>64</v>
      </c>
      <c r="B64" s="47"/>
      <c r="C64" s="47"/>
      <c r="D64" s="47"/>
      <c r="E64" s="47"/>
      <c r="F64" s="47"/>
      <c r="G64" s="48"/>
    </row>
    <row r="79" ht="13.5"/>
  </sheetData>
  <mergeCells count="100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A18:G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C30:D30"/>
    <mergeCell ref="E30:F30"/>
    <mergeCell ref="C31:D31"/>
    <mergeCell ref="E31:F31"/>
    <mergeCell ref="C32:D32"/>
    <mergeCell ref="E32:F32"/>
    <mergeCell ref="A33:G33"/>
    <mergeCell ref="C34:D34"/>
    <mergeCell ref="E34:F34"/>
    <mergeCell ref="C35:D35"/>
    <mergeCell ref="E35:F35"/>
    <mergeCell ref="C36:D36"/>
    <mergeCell ref="E36:F36"/>
    <mergeCell ref="A37:G37"/>
    <mergeCell ref="C38:D38"/>
    <mergeCell ref="E38:F38"/>
    <mergeCell ref="C39:D39"/>
    <mergeCell ref="E39:F39"/>
    <mergeCell ref="C40:D40"/>
    <mergeCell ref="E40:F40"/>
    <mergeCell ref="C41:D41"/>
    <mergeCell ref="E41:F41"/>
    <mergeCell ref="A42:G42"/>
    <mergeCell ref="A43:G43"/>
    <mergeCell ref="C44:D44"/>
    <mergeCell ref="E44:F44"/>
    <mergeCell ref="C45:D45"/>
    <mergeCell ref="E45:F45"/>
    <mergeCell ref="C46:D46"/>
    <mergeCell ref="E46:F46"/>
    <mergeCell ref="C47:D47"/>
    <mergeCell ref="E47:F47"/>
    <mergeCell ref="C48:D48"/>
    <mergeCell ref="E48:F48"/>
    <mergeCell ref="C49:D49"/>
    <mergeCell ref="E49:F49"/>
    <mergeCell ref="C50:D50"/>
    <mergeCell ref="E50:F50"/>
    <mergeCell ref="C51:D51"/>
    <mergeCell ref="E51:F51"/>
    <mergeCell ref="C52:D52"/>
    <mergeCell ref="E52:F52"/>
    <mergeCell ref="A53:G53"/>
    <mergeCell ref="A57:G57"/>
    <mergeCell ref="A58:F58"/>
    <mergeCell ref="A59:F59"/>
    <mergeCell ref="A60:F60"/>
    <mergeCell ref="A61:F61"/>
    <mergeCell ref="A62:F62"/>
    <mergeCell ref="A63:F63"/>
    <mergeCell ref="A64:G64"/>
  </mergeCells>
  <pageMargins left="0.7" right="0.7" top="0.393055555555556" bottom="0.275" header="0.3" footer="0.3"/>
  <pageSetup paperSize="9" scale="71" orientation="portrait"/>
  <headerFooter/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50"/>
  <sheetViews>
    <sheetView topLeftCell="A32" workbookViewId="0">
      <selection activeCell="A51" sqref="$A51:$XFD64"/>
    </sheetView>
  </sheetViews>
  <sheetFormatPr defaultColWidth="8.75" defaultRowHeight="16.5"/>
  <cols>
    <col min="1" max="1" width="13.3833333333333" style="1" customWidth="1"/>
    <col min="2" max="2" width="16" style="1" customWidth="1"/>
    <col min="3" max="3" width="10.8833333333333" style="1" customWidth="1"/>
    <col min="4" max="4" width="10.3833333333333" style="1" customWidth="1"/>
    <col min="5" max="5" width="11.3833333333333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130</v>
      </c>
      <c r="C4" s="10" t="s">
        <v>6</v>
      </c>
      <c r="D4" s="11" t="s">
        <v>131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ht="15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2</v>
      </c>
      <c r="C7" s="18">
        <v>1</v>
      </c>
      <c r="D7" s="19"/>
      <c r="E7" s="18">
        <v>96.35</v>
      </c>
      <c r="F7" s="19"/>
      <c r="G7" s="21">
        <f>B7*C7*E7</f>
        <v>192.7</v>
      </c>
    </row>
    <row r="8" ht="16.15" customHeight="1" spans="1:12">
      <c r="A8" s="20" t="s">
        <v>15</v>
      </c>
      <c r="B8" s="20">
        <v>2</v>
      </c>
      <c r="C8" s="18">
        <v>1</v>
      </c>
      <c r="D8" s="19"/>
      <c r="E8" s="18">
        <v>206.68</v>
      </c>
      <c r="F8" s="19"/>
      <c r="G8" s="21">
        <f>B8*C8*E8</f>
        <v>413.36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606.06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ht="16.15" customHeight="1" spans="1:12">
      <c r="A13" s="20"/>
      <c r="B13" s="20"/>
      <c r="C13" s="26"/>
      <c r="D13" s="27"/>
      <c r="E13" s="26"/>
      <c r="F13" s="27"/>
      <c r="G13" s="28">
        <f>C13*E13</f>
        <v>0</v>
      </c>
    </row>
    <row r="14" ht="17.25" spans="1:12">
      <c r="A14" s="20" t="s">
        <v>16</v>
      </c>
      <c r="B14" s="22"/>
      <c r="C14" s="26"/>
      <c r="D14" s="27"/>
      <c r="E14" s="26"/>
      <c r="F14" s="27"/>
      <c r="G14" s="23">
        <f>SUM(G13:G13)</f>
        <v>0</v>
      </c>
    </row>
    <row r="15" spans="1:12">
      <c r="A15" s="14" t="s">
        <v>23</v>
      </c>
      <c r="B15" s="15"/>
      <c r="C15" s="15"/>
      <c r="D15" s="15"/>
      <c r="E15" s="15"/>
      <c r="F15" s="15"/>
      <c r="G15" s="16"/>
    </row>
    <row r="16" spans="1:12">
      <c r="A16" s="20" t="s">
        <v>19</v>
      </c>
      <c r="B16" s="20" t="s">
        <v>20</v>
      </c>
      <c r="C16" s="26" t="s">
        <v>21</v>
      </c>
      <c r="D16" s="27"/>
      <c r="E16" s="26" t="s">
        <v>22</v>
      </c>
      <c r="F16" s="27"/>
      <c r="G16" s="20" t="s">
        <v>13</v>
      </c>
    </row>
    <row r="17" ht="17.25" spans="1:7">
      <c r="A17" s="29"/>
      <c r="B17" s="30"/>
      <c r="C17" s="26"/>
      <c r="D17" s="27"/>
      <c r="E17" s="31"/>
      <c r="F17" s="32"/>
      <c r="G17" s="28">
        <f>C17*E17</f>
        <v>0</v>
      </c>
    </row>
    <row r="18" ht="17.25" spans="1:7">
      <c r="A18" s="29" t="s">
        <v>16</v>
      </c>
      <c r="B18" s="30"/>
      <c r="C18" s="31"/>
      <c r="D18" s="32"/>
      <c r="E18" s="31"/>
      <c r="F18" s="32"/>
      <c r="G18" s="33">
        <v>0</v>
      </c>
    </row>
    <row r="19" spans="1:7">
      <c r="A19" s="24" t="s">
        <v>34</v>
      </c>
      <c r="B19" s="24"/>
      <c r="C19" s="24"/>
      <c r="D19" s="24"/>
      <c r="E19" s="24"/>
      <c r="F19" s="24"/>
      <c r="G19" s="24"/>
    </row>
    <row r="20" ht="15" spans="1:7">
      <c r="A20" s="20" t="s">
        <v>35</v>
      </c>
      <c r="B20" s="20" t="s">
        <v>36</v>
      </c>
      <c r="C20" s="26" t="s">
        <v>21</v>
      </c>
      <c r="D20" s="27"/>
      <c r="E20" s="26" t="s">
        <v>37</v>
      </c>
      <c r="F20" s="27"/>
      <c r="G20" s="20" t="s">
        <v>38</v>
      </c>
    </row>
    <row r="21" ht="17.25" spans="1:7">
      <c r="A21" s="20"/>
      <c r="B21" s="22"/>
      <c r="C21" s="26"/>
      <c r="D21" s="27"/>
      <c r="E21" s="26"/>
      <c r="F21" s="27"/>
      <c r="G21" s="23">
        <f>C21*E21</f>
        <v>0</v>
      </c>
    </row>
    <row r="22" ht="17.25" spans="1:7">
      <c r="A22" s="20" t="s">
        <v>16</v>
      </c>
      <c r="B22" s="22"/>
      <c r="C22" s="26"/>
      <c r="D22" s="27"/>
      <c r="E22" s="26"/>
      <c r="F22" s="27"/>
      <c r="G22" s="23">
        <f>SUM(G21:G21)</f>
        <v>0</v>
      </c>
    </row>
    <row r="23" ht="15" spans="1:7">
      <c r="A23" s="14" t="s">
        <v>39</v>
      </c>
      <c r="B23" s="15"/>
      <c r="C23" s="15"/>
      <c r="D23" s="15"/>
      <c r="E23" s="15"/>
      <c r="F23" s="15"/>
      <c r="G23" s="16"/>
    </row>
    <row r="24" spans="1:7">
      <c r="A24" s="20" t="s">
        <v>35</v>
      </c>
      <c r="B24" s="20" t="s">
        <v>36</v>
      </c>
      <c r="C24" s="26" t="s">
        <v>40</v>
      </c>
      <c r="D24" s="27"/>
      <c r="E24" s="26" t="s">
        <v>22</v>
      </c>
      <c r="F24" s="27"/>
      <c r="G24" s="20" t="s">
        <v>13</v>
      </c>
    </row>
    <row r="25" spans="1:7">
      <c r="A25" s="20" t="s">
        <v>41</v>
      </c>
      <c r="B25" s="20" t="s">
        <v>42</v>
      </c>
      <c r="C25" s="26">
        <v>1</v>
      </c>
      <c r="D25" s="27"/>
      <c r="E25" s="26">
        <v>1.74</v>
      </c>
      <c r="F25" s="27"/>
      <c r="G25" s="21">
        <f>C25*E25</f>
        <v>1.74</v>
      </c>
    </row>
    <row r="26" spans="1:7">
      <c r="A26" s="20" t="s">
        <v>43</v>
      </c>
      <c r="B26" s="20" t="s">
        <v>44</v>
      </c>
      <c r="C26" s="26">
        <v>1</v>
      </c>
      <c r="D26" s="27"/>
      <c r="E26" s="26">
        <v>0.75</v>
      </c>
      <c r="F26" s="27"/>
      <c r="G26" s="21">
        <f>C26*E26</f>
        <v>0.75</v>
      </c>
    </row>
    <row r="27" ht="17.25" spans="1:7">
      <c r="A27" s="20" t="s">
        <v>16</v>
      </c>
      <c r="B27" s="34"/>
      <c r="C27" s="26"/>
      <c r="D27" s="27"/>
      <c r="E27" s="26"/>
      <c r="F27" s="27"/>
      <c r="G27" s="23">
        <f>SUM(G25:G26)</f>
        <v>2.49</v>
      </c>
    </row>
    <row r="28" spans="1:7">
      <c r="A28" s="14" t="s">
        <v>45</v>
      </c>
      <c r="B28" s="15"/>
      <c r="C28" s="15"/>
      <c r="D28" s="15"/>
      <c r="E28" s="15"/>
      <c r="F28" s="15"/>
      <c r="G28" s="16"/>
    </row>
    <row r="29" spans="1:7">
      <c r="A29" s="35" t="s">
        <v>46</v>
      </c>
      <c r="B29" s="36"/>
      <c r="C29" s="36"/>
      <c r="D29" s="36"/>
      <c r="E29" s="15"/>
      <c r="F29" s="15"/>
      <c r="G29" s="16"/>
    </row>
    <row r="30" spans="1:7">
      <c r="A30" s="37" t="s">
        <v>47</v>
      </c>
      <c r="B30" s="37" t="s">
        <v>48</v>
      </c>
      <c r="C30" s="37" t="s">
        <v>49</v>
      </c>
      <c r="D30" s="38"/>
      <c r="E30" s="39" t="s">
        <v>50</v>
      </c>
      <c r="F30" s="27"/>
      <c r="G30" s="20" t="s">
        <v>13</v>
      </c>
    </row>
    <row r="31" spans="1:7">
      <c r="A31" s="20" t="s">
        <v>51</v>
      </c>
      <c r="B31" s="20">
        <v>180000</v>
      </c>
      <c r="C31" s="52">
        <v>5</v>
      </c>
      <c r="D31" s="38"/>
      <c r="E31" s="40">
        <v>1</v>
      </c>
      <c r="F31" s="41"/>
      <c r="G31" s="21">
        <f t="shared" ref="G31:G37" si="0">IFERROR(B31/C31/12/22/8*E31,0)</f>
        <v>17.0454545454545</v>
      </c>
    </row>
    <row r="32" spans="1:7">
      <c r="A32" s="20" t="s">
        <v>77</v>
      </c>
      <c r="B32" s="20">
        <v>138000</v>
      </c>
      <c r="C32" s="26">
        <v>5</v>
      </c>
      <c r="D32" s="27"/>
      <c r="E32" s="39">
        <v>1</v>
      </c>
      <c r="F32" s="27"/>
      <c r="G32" s="21">
        <f t="shared" si="0"/>
        <v>13.0681818181818</v>
      </c>
    </row>
    <row r="33" spans="1:7">
      <c r="A33" s="26" t="s">
        <v>92</v>
      </c>
      <c r="B33" s="20">
        <v>88500</v>
      </c>
      <c r="C33" s="26">
        <v>5</v>
      </c>
      <c r="D33" s="27"/>
      <c r="E33" s="39">
        <v>1</v>
      </c>
      <c r="F33" s="27"/>
      <c r="G33" s="21">
        <f t="shared" si="0"/>
        <v>8.38068181818182</v>
      </c>
    </row>
    <row r="34" spans="1:7">
      <c r="A34" s="26" t="s">
        <v>86</v>
      </c>
      <c r="B34" s="20">
        <v>1188</v>
      </c>
      <c r="C34" s="26">
        <v>5</v>
      </c>
      <c r="D34" s="27"/>
      <c r="E34" s="39">
        <v>1</v>
      </c>
      <c r="F34" s="27"/>
      <c r="G34" s="21">
        <f t="shared" si="0"/>
        <v>0.1125</v>
      </c>
    </row>
    <row r="35" spans="1:7">
      <c r="A35" s="26" t="s">
        <v>52</v>
      </c>
      <c r="B35" s="20">
        <v>4000</v>
      </c>
      <c r="C35" s="26">
        <v>5</v>
      </c>
      <c r="D35" s="27"/>
      <c r="E35" s="39">
        <v>1</v>
      </c>
      <c r="F35" s="27"/>
      <c r="G35" s="21">
        <f t="shared" si="0"/>
        <v>0.378787878787879</v>
      </c>
    </row>
    <row r="36" spans="1:7">
      <c r="A36" s="26" t="s">
        <v>53</v>
      </c>
      <c r="B36" s="20">
        <v>3550</v>
      </c>
      <c r="C36" s="26">
        <v>5</v>
      </c>
      <c r="D36" s="27"/>
      <c r="E36" s="39">
        <v>1</v>
      </c>
      <c r="F36" s="27"/>
      <c r="G36" s="21">
        <f t="shared" si="0"/>
        <v>0.336174242424242</v>
      </c>
    </row>
    <row r="37" spans="1:7">
      <c r="A37" s="26" t="s">
        <v>87</v>
      </c>
      <c r="B37" s="20">
        <v>5000</v>
      </c>
      <c r="C37" s="26">
        <v>5</v>
      </c>
      <c r="D37" s="27"/>
      <c r="E37" s="39">
        <v>1</v>
      </c>
      <c r="F37" s="27"/>
      <c r="G37" s="21">
        <f t="shared" si="0"/>
        <v>0.473484848484848</v>
      </c>
    </row>
    <row r="38" ht="17.25" spans="1:7">
      <c r="A38" s="26" t="s">
        <v>16</v>
      </c>
      <c r="B38" s="34"/>
      <c r="C38" s="26"/>
      <c r="D38" s="27"/>
      <c r="E38" s="39"/>
      <c r="F38" s="27"/>
      <c r="G38" s="23">
        <f>SUM(G31:G37)</f>
        <v>39.7952651515152</v>
      </c>
    </row>
    <row r="39" spans="1:7">
      <c r="A39" s="42" t="s">
        <v>54</v>
      </c>
      <c r="B39" s="43"/>
      <c r="C39" s="43"/>
      <c r="D39" s="43"/>
      <c r="E39" s="43"/>
      <c r="F39" s="43"/>
      <c r="G39" s="44"/>
    </row>
    <row r="40" ht="30" spans="1:7">
      <c r="A40" s="17" t="s">
        <v>35</v>
      </c>
      <c r="B40" s="17" t="s">
        <v>48</v>
      </c>
      <c r="C40" s="18" t="s">
        <v>55</v>
      </c>
      <c r="D40" s="17" t="s">
        <v>56</v>
      </c>
      <c r="E40" s="17" t="s">
        <v>49</v>
      </c>
      <c r="F40" s="17" t="s">
        <v>50</v>
      </c>
      <c r="G40" s="17" t="s">
        <v>13</v>
      </c>
    </row>
    <row r="41" ht="15" spans="1:7">
      <c r="A41" s="20" t="s">
        <v>88</v>
      </c>
      <c r="B41" s="45">
        <v>46244103.63</v>
      </c>
      <c r="C41" s="20">
        <v>13777</v>
      </c>
      <c r="D41" s="20">
        <v>580</v>
      </c>
      <c r="E41" s="20">
        <v>50</v>
      </c>
      <c r="F41" s="20">
        <v>1</v>
      </c>
      <c r="G41" s="21">
        <f>IFERROR(B41/C41/E41/12/22/8*D41*F41,0)</f>
        <v>18.4359610834428</v>
      </c>
    </row>
    <row r="42" ht="17.25" spans="1:7">
      <c r="A42" s="20" t="s">
        <v>16</v>
      </c>
      <c r="B42" s="20"/>
      <c r="C42" s="20"/>
      <c r="D42" s="20"/>
      <c r="E42" s="20"/>
      <c r="F42" s="20"/>
      <c r="G42" s="33">
        <f>SUM(G41:G41)</f>
        <v>18.4359610834428</v>
      </c>
    </row>
    <row r="43" ht="15" spans="1:7">
      <c r="A43" s="24" t="s">
        <v>58</v>
      </c>
      <c r="B43" s="24"/>
      <c r="C43" s="24"/>
      <c r="D43" s="24"/>
      <c r="E43" s="24"/>
      <c r="F43" s="24"/>
      <c r="G43" s="24"/>
    </row>
    <row r="44" spans="1:7">
      <c r="A44" s="14" t="s">
        <v>59</v>
      </c>
      <c r="B44" s="15"/>
      <c r="C44" s="15"/>
      <c r="D44" s="15"/>
      <c r="E44" s="15"/>
      <c r="F44" s="16"/>
      <c r="G44" s="21">
        <f>(G9+G14+G18+G27+G38+G42)*G45</f>
        <v>120.020620722292</v>
      </c>
    </row>
    <row r="45" spans="1:7">
      <c r="A45" s="14" t="s">
        <v>60</v>
      </c>
      <c r="B45" s="15"/>
      <c r="C45" s="15"/>
      <c r="D45" s="15"/>
      <c r="E45" s="15"/>
      <c r="F45" s="16"/>
      <c r="G45" s="28">
        <v>0.18</v>
      </c>
    </row>
    <row r="46" spans="1:7">
      <c r="A46" s="46" t="s">
        <v>61</v>
      </c>
      <c r="B46" s="47"/>
      <c r="C46" s="47"/>
      <c r="D46" s="47"/>
      <c r="E46" s="47"/>
      <c r="F46" s="48"/>
      <c r="G46" s="28">
        <f>G47</f>
        <v>0.16</v>
      </c>
    </row>
    <row r="47" spans="1:7">
      <c r="A47" s="14" t="s">
        <v>62</v>
      </c>
      <c r="B47" s="15"/>
      <c r="C47" s="15"/>
      <c r="D47" s="15"/>
      <c r="E47" s="15"/>
      <c r="F47" s="16"/>
      <c r="G47" s="28">
        <v>0.16</v>
      </c>
    </row>
    <row r="48" ht="17.25" spans="1:7">
      <c r="A48" s="49" t="s">
        <v>16</v>
      </c>
      <c r="B48" s="50"/>
      <c r="C48" s="50"/>
      <c r="D48" s="50"/>
      <c r="E48" s="50"/>
      <c r="F48" s="51"/>
      <c r="G48" s="33">
        <f>G44+G46</f>
        <v>120.180620722292</v>
      </c>
    </row>
    <row r="49" ht="17.25" spans="1:7">
      <c r="A49" s="14" t="s">
        <v>63</v>
      </c>
      <c r="B49" s="15"/>
      <c r="C49" s="15"/>
      <c r="D49" s="15"/>
      <c r="E49" s="15"/>
      <c r="F49" s="16"/>
      <c r="G49" s="23">
        <f>G9+G14+G18+G27+G38+G42+G48</f>
        <v>786.96184695725</v>
      </c>
    </row>
    <row r="50" ht="15" spans="1:7">
      <c r="A50" s="46" t="s">
        <v>64</v>
      </c>
      <c r="B50" s="47"/>
      <c r="C50" s="47"/>
      <c r="D50" s="47"/>
      <c r="E50" s="47"/>
      <c r="F50" s="47"/>
      <c r="G50" s="48"/>
    </row>
  </sheetData>
  <mergeCells count="72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A15:G15"/>
    <mergeCell ref="C16:D16"/>
    <mergeCell ref="E16:F16"/>
    <mergeCell ref="C17:D17"/>
    <mergeCell ref="E17:F17"/>
    <mergeCell ref="C18:D18"/>
    <mergeCell ref="E18:F18"/>
    <mergeCell ref="A19:G19"/>
    <mergeCell ref="C20:D20"/>
    <mergeCell ref="E20:F20"/>
    <mergeCell ref="C21:D21"/>
    <mergeCell ref="E21:F21"/>
    <mergeCell ref="C22:D22"/>
    <mergeCell ref="E22:F22"/>
    <mergeCell ref="A23:G23"/>
    <mergeCell ref="C24:D24"/>
    <mergeCell ref="E24:F24"/>
    <mergeCell ref="C25:D25"/>
    <mergeCell ref="E25:F25"/>
    <mergeCell ref="C26:D26"/>
    <mergeCell ref="E26:F26"/>
    <mergeCell ref="C27:D27"/>
    <mergeCell ref="E27:F27"/>
    <mergeCell ref="A28:G28"/>
    <mergeCell ref="A29:G29"/>
    <mergeCell ref="C30:D30"/>
    <mergeCell ref="E30:F30"/>
    <mergeCell ref="C31:D31"/>
    <mergeCell ref="E31:F31"/>
    <mergeCell ref="C32:D32"/>
    <mergeCell ref="E32:F32"/>
    <mergeCell ref="C33:D33"/>
    <mergeCell ref="E33:F33"/>
    <mergeCell ref="C34:D34"/>
    <mergeCell ref="E34:F34"/>
    <mergeCell ref="C35:D35"/>
    <mergeCell ref="E35:F35"/>
    <mergeCell ref="C36:D36"/>
    <mergeCell ref="E36:F36"/>
    <mergeCell ref="C37:D37"/>
    <mergeCell ref="E37:F37"/>
    <mergeCell ref="C38:D38"/>
    <mergeCell ref="E38:F38"/>
    <mergeCell ref="A39:G39"/>
    <mergeCell ref="A43:G43"/>
    <mergeCell ref="A44:F44"/>
    <mergeCell ref="A45:F45"/>
    <mergeCell ref="A46:F46"/>
    <mergeCell ref="A47:F47"/>
    <mergeCell ref="A48:F48"/>
    <mergeCell ref="A49:F49"/>
    <mergeCell ref="A50:G50"/>
  </mergeCells>
  <pageMargins left="0.7" right="0.7" top="0.432638888888889" bottom="0.314583333333333" header="0.3" footer="0.3"/>
  <pageSetup paperSize="9" scale="91" orientation="portrait"/>
  <headerFooter/>
  <legacy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76"/>
  <sheetViews>
    <sheetView workbookViewId="0">
      <selection activeCell="C8" sqref="C8:D8"/>
    </sheetView>
  </sheetViews>
  <sheetFormatPr defaultColWidth="8.75" defaultRowHeight="16.5"/>
  <cols>
    <col min="1" max="1" width="13.3666666666667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132</v>
      </c>
      <c r="C4" s="10" t="s">
        <v>6</v>
      </c>
      <c r="D4" s="11" t="s">
        <v>133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ht="15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2</v>
      </c>
      <c r="C7" s="18">
        <v>1</v>
      </c>
      <c r="D7" s="19"/>
      <c r="E7" s="18">
        <v>96.35</v>
      </c>
      <c r="F7" s="19"/>
      <c r="G7" s="21">
        <f>B7*C7*E7</f>
        <v>192.7</v>
      </c>
    </row>
    <row r="8" ht="16.15" customHeight="1" spans="1:12">
      <c r="A8" s="20" t="s">
        <v>15</v>
      </c>
      <c r="B8" s="20">
        <v>2</v>
      </c>
      <c r="C8" s="18">
        <v>1</v>
      </c>
      <c r="D8" s="19"/>
      <c r="E8" s="18">
        <v>206.68</v>
      </c>
      <c r="F8" s="19"/>
      <c r="G8" s="21">
        <f>B8*C8*E8</f>
        <v>413.36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606.06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ht="16.15" customHeight="1" spans="1:12">
      <c r="A13" s="20"/>
      <c r="B13" s="20"/>
      <c r="C13" s="26"/>
      <c r="D13" s="27"/>
      <c r="E13" s="26"/>
      <c r="F13" s="27"/>
      <c r="G13" s="28">
        <f>C13*E13</f>
        <v>0</v>
      </c>
    </row>
    <row r="14" ht="17.25" spans="1:12">
      <c r="A14" s="20" t="s">
        <v>16</v>
      </c>
      <c r="B14" s="22"/>
      <c r="C14" s="26"/>
      <c r="D14" s="27"/>
      <c r="E14" s="26"/>
      <c r="F14" s="27"/>
      <c r="G14" s="23">
        <f>SUM(G13:G13)</f>
        <v>0</v>
      </c>
    </row>
    <row r="15" spans="1:12">
      <c r="A15" s="14" t="s">
        <v>23</v>
      </c>
      <c r="B15" s="15"/>
      <c r="C15" s="15"/>
      <c r="D15" s="15"/>
      <c r="E15" s="15"/>
      <c r="F15" s="15"/>
      <c r="G15" s="16"/>
    </row>
    <row r="16" spans="1:12">
      <c r="A16" s="20" t="s">
        <v>19</v>
      </c>
      <c r="B16" s="20" t="s">
        <v>20</v>
      </c>
      <c r="C16" s="26" t="s">
        <v>21</v>
      </c>
      <c r="D16" s="27"/>
      <c r="E16" s="26" t="s">
        <v>22</v>
      </c>
      <c r="F16" s="27"/>
      <c r="G16" s="20" t="s">
        <v>13</v>
      </c>
    </row>
    <row r="17" ht="17.25" spans="1:7">
      <c r="A17" s="29"/>
      <c r="B17" s="30"/>
      <c r="C17" s="26"/>
      <c r="D17" s="27"/>
      <c r="E17" s="31"/>
      <c r="F17" s="32"/>
      <c r="G17" s="28">
        <v>0</v>
      </c>
    </row>
    <row r="18" ht="17.25" spans="1:7">
      <c r="A18" s="29" t="s">
        <v>16</v>
      </c>
      <c r="B18" s="30"/>
      <c r="C18" s="31"/>
      <c r="D18" s="32"/>
      <c r="E18" s="31"/>
      <c r="F18" s="32"/>
      <c r="G18" s="33">
        <v>0</v>
      </c>
    </row>
    <row r="19" spans="1:7">
      <c r="A19" s="24" t="s">
        <v>34</v>
      </c>
      <c r="B19" s="24"/>
      <c r="C19" s="24"/>
      <c r="D19" s="24"/>
      <c r="E19" s="24"/>
      <c r="F19" s="24"/>
      <c r="G19" s="24"/>
    </row>
    <row r="20" ht="15" spans="1:7">
      <c r="A20" s="20" t="s">
        <v>35</v>
      </c>
      <c r="B20" s="20" t="s">
        <v>36</v>
      </c>
      <c r="C20" s="26" t="s">
        <v>21</v>
      </c>
      <c r="D20" s="27"/>
      <c r="E20" s="26" t="s">
        <v>37</v>
      </c>
      <c r="F20" s="27"/>
      <c r="G20" s="20" t="s">
        <v>38</v>
      </c>
    </row>
    <row r="21" ht="17.25" spans="1:7">
      <c r="A21" s="20"/>
      <c r="B21" s="22"/>
      <c r="C21" s="26"/>
      <c r="D21" s="27"/>
      <c r="E21" s="26"/>
      <c r="F21" s="27"/>
      <c r="G21" s="23">
        <f>C21*E21</f>
        <v>0</v>
      </c>
    </row>
    <row r="22" ht="17.25" spans="1:7">
      <c r="A22" s="20" t="s">
        <v>16</v>
      </c>
      <c r="B22" s="22"/>
      <c r="C22" s="26"/>
      <c r="D22" s="27"/>
      <c r="E22" s="26"/>
      <c r="F22" s="27"/>
      <c r="G22" s="23">
        <f>SUM(G21:G21)</f>
        <v>0</v>
      </c>
    </row>
    <row r="23" spans="1:7">
      <c r="A23" s="14" t="s">
        <v>39</v>
      </c>
      <c r="B23" s="15"/>
      <c r="C23" s="15"/>
      <c r="D23" s="15"/>
      <c r="E23" s="15"/>
      <c r="F23" s="15"/>
      <c r="G23" s="16"/>
    </row>
    <row r="24" spans="1:7">
      <c r="A24" s="20" t="s">
        <v>35</v>
      </c>
      <c r="B24" s="20" t="s">
        <v>36</v>
      </c>
      <c r="C24" s="26" t="s">
        <v>40</v>
      </c>
      <c r="D24" s="27"/>
      <c r="E24" s="26" t="s">
        <v>22</v>
      </c>
      <c r="F24" s="27"/>
      <c r="G24" s="20" t="s">
        <v>13</v>
      </c>
    </row>
    <row r="25" spans="1:7">
      <c r="A25" s="20" t="s">
        <v>41</v>
      </c>
      <c r="B25" s="20" t="s">
        <v>42</v>
      </c>
      <c r="C25" s="26">
        <v>1</v>
      </c>
      <c r="D25" s="27"/>
      <c r="E25" s="26">
        <v>1.74</v>
      </c>
      <c r="F25" s="27"/>
      <c r="G25" s="21">
        <f>C25*E25</f>
        <v>1.74</v>
      </c>
    </row>
    <row r="26" spans="1:7">
      <c r="A26" s="20" t="s">
        <v>43</v>
      </c>
      <c r="B26" s="20" t="s">
        <v>44</v>
      </c>
      <c r="C26" s="26">
        <v>1</v>
      </c>
      <c r="D26" s="27"/>
      <c r="E26" s="26">
        <v>0.75</v>
      </c>
      <c r="F26" s="27"/>
      <c r="G26" s="21">
        <f>C26*E26</f>
        <v>0.75</v>
      </c>
    </row>
    <row r="27" ht="17.25" spans="1:7">
      <c r="A27" s="20" t="s">
        <v>16</v>
      </c>
      <c r="B27" s="34"/>
      <c r="C27" s="26"/>
      <c r="D27" s="27"/>
      <c r="E27" s="26"/>
      <c r="F27" s="27"/>
      <c r="G27" s="23">
        <f>SUM(G25:G26)</f>
        <v>2.49</v>
      </c>
    </row>
    <row r="28" spans="1:7">
      <c r="A28" s="14" t="s">
        <v>45</v>
      </c>
      <c r="B28" s="15"/>
      <c r="C28" s="15"/>
      <c r="D28" s="15"/>
      <c r="E28" s="15"/>
      <c r="F28" s="15"/>
      <c r="G28" s="16"/>
    </row>
    <row r="29" spans="1:7">
      <c r="A29" s="35" t="s">
        <v>46</v>
      </c>
      <c r="B29" s="36"/>
      <c r="C29" s="36"/>
      <c r="D29" s="36"/>
      <c r="E29" s="15"/>
      <c r="F29" s="15"/>
      <c r="G29" s="16"/>
    </row>
    <row r="30" spans="1:7">
      <c r="A30" s="37" t="s">
        <v>47</v>
      </c>
      <c r="B30" s="37" t="s">
        <v>48</v>
      </c>
      <c r="C30" s="37" t="s">
        <v>49</v>
      </c>
      <c r="D30" s="38"/>
      <c r="E30" s="39" t="s">
        <v>50</v>
      </c>
      <c r="F30" s="27"/>
      <c r="G30" s="20" t="s">
        <v>13</v>
      </c>
    </row>
    <row r="31" spans="1:7">
      <c r="A31" s="20" t="s">
        <v>51</v>
      </c>
      <c r="B31" s="20">
        <v>180000</v>
      </c>
      <c r="C31" s="52">
        <v>5</v>
      </c>
      <c r="D31" s="38"/>
      <c r="E31" s="40">
        <v>1</v>
      </c>
      <c r="F31" s="41"/>
      <c r="G31" s="21">
        <f t="shared" ref="G31:G37" si="0">IFERROR(B31/C31/12/22/8*E31,0)</f>
        <v>17.0454545454545</v>
      </c>
    </row>
    <row r="32" spans="1:7">
      <c r="A32" s="20" t="s">
        <v>77</v>
      </c>
      <c r="B32" s="20">
        <v>138000</v>
      </c>
      <c r="C32" s="26">
        <v>5</v>
      </c>
      <c r="D32" s="27"/>
      <c r="E32" s="39">
        <v>1</v>
      </c>
      <c r="F32" s="27"/>
      <c r="G32" s="21">
        <f t="shared" si="0"/>
        <v>13.0681818181818</v>
      </c>
    </row>
    <row r="33" spans="1:7">
      <c r="A33" s="26" t="s">
        <v>92</v>
      </c>
      <c r="B33" s="20">
        <v>88500</v>
      </c>
      <c r="C33" s="26">
        <v>5</v>
      </c>
      <c r="D33" s="27"/>
      <c r="E33" s="39">
        <v>1</v>
      </c>
      <c r="F33" s="27"/>
      <c r="G33" s="21">
        <f t="shared" si="0"/>
        <v>8.38068181818182</v>
      </c>
    </row>
    <row r="34" spans="1:7">
      <c r="A34" s="26" t="s">
        <v>86</v>
      </c>
      <c r="B34" s="20">
        <v>1188</v>
      </c>
      <c r="C34" s="26">
        <v>5</v>
      </c>
      <c r="D34" s="27"/>
      <c r="E34" s="39">
        <v>1</v>
      </c>
      <c r="F34" s="27"/>
      <c r="G34" s="21">
        <f t="shared" si="0"/>
        <v>0.1125</v>
      </c>
    </row>
    <row r="35" spans="1:7">
      <c r="A35" s="26" t="s">
        <v>52</v>
      </c>
      <c r="B35" s="20">
        <v>4000</v>
      </c>
      <c r="C35" s="26">
        <v>5</v>
      </c>
      <c r="D35" s="27"/>
      <c r="E35" s="39">
        <v>1</v>
      </c>
      <c r="F35" s="27"/>
      <c r="G35" s="21">
        <f t="shared" si="0"/>
        <v>0.378787878787879</v>
      </c>
    </row>
    <row r="36" spans="1:7">
      <c r="A36" s="26" t="s">
        <v>53</v>
      </c>
      <c r="B36" s="20">
        <v>3550</v>
      </c>
      <c r="C36" s="26">
        <v>5</v>
      </c>
      <c r="D36" s="27"/>
      <c r="E36" s="39">
        <v>1</v>
      </c>
      <c r="F36" s="27"/>
      <c r="G36" s="21">
        <f t="shared" si="0"/>
        <v>0.336174242424242</v>
      </c>
    </row>
    <row r="37" spans="1:7">
      <c r="A37" s="26" t="s">
        <v>87</v>
      </c>
      <c r="B37" s="20">
        <v>5000</v>
      </c>
      <c r="C37" s="26">
        <v>5</v>
      </c>
      <c r="D37" s="27"/>
      <c r="E37" s="39">
        <v>1</v>
      </c>
      <c r="F37" s="27"/>
      <c r="G37" s="21">
        <f t="shared" si="0"/>
        <v>0.473484848484848</v>
      </c>
    </row>
    <row r="38" ht="17.25" spans="1:7">
      <c r="A38" s="26" t="s">
        <v>16</v>
      </c>
      <c r="B38" s="34"/>
      <c r="C38" s="26"/>
      <c r="D38" s="27"/>
      <c r="E38" s="39"/>
      <c r="F38" s="27"/>
      <c r="G38" s="23">
        <f>SUM(G31:G37)</f>
        <v>39.7952651515152</v>
      </c>
    </row>
    <row r="39" spans="1:7">
      <c r="A39" s="42" t="s">
        <v>54</v>
      </c>
      <c r="B39" s="43"/>
      <c r="C39" s="43"/>
      <c r="D39" s="43"/>
      <c r="E39" s="43"/>
      <c r="F39" s="43"/>
      <c r="G39" s="44"/>
    </row>
    <row r="40" ht="30" spans="1:7">
      <c r="A40" s="17" t="s">
        <v>35</v>
      </c>
      <c r="B40" s="17" t="s">
        <v>48</v>
      </c>
      <c r="C40" s="18" t="s">
        <v>55</v>
      </c>
      <c r="D40" s="17" t="s">
        <v>56</v>
      </c>
      <c r="E40" s="17" t="s">
        <v>49</v>
      </c>
      <c r="F40" s="17" t="s">
        <v>50</v>
      </c>
      <c r="G40" s="17" t="s">
        <v>13</v>
      </c>
    </row>
    <row r="41" ht="15" spans="1:7">
      <c r="A41" s="20" t="s">
        <v>88</v>
      </c>
      <c r="B41" s="45">
        <v>46244103.63</v>
      </c>
      <c r="C41" s="20">
        <v>13777</v>
      </c>
      <c r="D41" s="20">
        <v>580</v>
      </c>
      <c r="E41" s="20">
        <v>50</v>
      </c>
      <c r="F41" s="20">
        <v>1</v>
      </c>
      <c r="G41" s="21">
        <f>IFERROR(B41/C41/E41/12/22/8*D41*F41,0)</f>
        <v>18.4359610834428</v>
      </c>
    </row>
    <row r="42" ht="17.25" spans="1:7">
      <c r="A42" s="20" t="s">
        <v>16</v>
      </c>
      <c r="B42" s="20"/>
      <c r="C42" s="20"/>
      <c r="D42" s="20"/>
      <c r="E42" s="20"/>
      <c r="F42" s="20"/>
      <c r="G42" s="33">
        <f>SUM(G41:G41)</f>
        <v>18.4359610834428</v>
      </c>
    </row>
    <row r="43" ht="15" spans="1:7">
      <c r="A43" s="24" t="s">
        <v>58</v>
      </c>
      <c r="B43" s="24"/>
      <c r="C43" s="24"/>
      <c r="D43" s="24"/>
      <c r="E43" s="24"/>
      <c r="F43" s="24"/>
      <c r="G43" s="24"/>
    </row>
    <row r="44" spans="1:7">
      <c r="A44" s="14" t="s">
        <v>59</v>
      </c>
      <c r="B44" s="15"/>
      <c r="C44" s="15"/>
      <c r="D44" s="15"/>
      <c r="E44" s="15"/>
      <c r="F44" s="16"/>
      <c r="G44" s="21">
        <f>(G9+G14+G18+G27+G38+G42)*G45</f>
        <v>120.020620722292</v>
      </c>
    </row>
    <row r="45" spans="1:7">
      <c r="A45" s="14" t="s">
        <v>60</v>
      </c>
      <c r="B45" s="15"/>
      <c r="C45" s="15"/>
      <c r="D45" s="15"/>
      <c r="E45" s="15"/>
      <c r="F45" s="16"/>
      <c r="G45" s="28">
        <v>0.18</v>
      </c>
    </row>
    <row r="46" spans="1:7">
      <c r="A46" s="46" t="s">
        <v>61</v>
      </c>
      <c r="B46" s="47"/>
      <c r="C46" s="47"/>
      <c r="D46" s="47"/>
      <c r="E46" s="47"/>
      <c r="F46" s="48"/>
      <c r="G46" s="28">
        <f>G47</f>
        <v>0.16</v>
      </c>
    </row>
    <row r="47" spans="1:7">
      <c r="A47" s="14" t="s">
        <v>62</v>
      </c>
      <c r="B47" s="15"/>
      <c r="C47" s="15"/>
      <c r="D47" s="15"/>
      <c r="E47" s="15"/>
      <c r="F47" s="16"/>
      <c r="G47" s="28">
        <v>0.16</v>
      </c>
    </row>
    <row r="48" ht="17.25" spans="1:7">
      <c r="A48" s="49" t="s">
        <v>16</v>
      </c>
      <c r="B48" s="50"/>
      <c r="C48" s="50"/>
      <c r="D48" s="50"/>
      <c r="E48" s="50"/>
      <c r="F48" s="51"/>
      <c r="G48" s="33">
        <f>G44+G46</f>
        <v>120.180620722292</v>
      </c>
    </row>
    <row r="49" ht="17.25" spans="1:7">
      <c r="A49" s="14" t="s">
        <v>63</v>
      </c>
      <c r="B49" s="15"/>
      <c r="C49" s="15"/>
      <c r="D49" s="15"/>
      <c r="E49" s="15"/>
      <c r="F49" s="16"/>
      <c r="G49" s="23">
        <f>G9+G14+G18+G27+G38+G42+G48</f>
        <v>786.96184695725</v>
      </c>
    </row>
    <row r="50" ht="15" spans="1:7">
      <c r="A50" s="46" t="s">
        <v>64</v>
      </c>
      <c r="B50" s="47"/>
      <c r="C50" s="47"/>
      <c r="D50" s="47"/>
      <c r="E50" s="47"/>
      <c r="F50" s="47"/>
      <c r="G50" s="48"/>
    </row>
    <row r="76" ht="13.5"/>
  </sheetData>
  <mergeCells count="72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A15:G15"/>
    <mergeCell ref="C16:D16"/>
    <mergeCell ref="E16:F16"/>
    <mergeCell ref="C17:D17"/>
    <mergeCell ref="E17:F17"/>
    <mergeCell ref="C18:D18"/>
    <mergeCell ref="E18:F18"/>
    <mergeCell ref="A19:G19"/>
    <mergeCell ref="C20:D20"/>
    <mergeCell ref="E20:F20"/>
    <mergeCell ref="C21:D21"/>
    <mergeCell ref="E21:F21"/>
    <mergeCell ref="C22:D22"/>
    <mergeCell ref="E22:F22"/>
    <mergeCell ref="A23:G23"/>
    <mergeCell ref="C24:D24"/>
    <mergeCell ref="E24:F24"/>
    <mergeCell ref="C25:D25"/>
    <mergeCell ref="E25:F25"/>
    <mergeCell ref="C26:D26"/>
    <mergeCell ref="E26:F26"/>
    <mergeCell ref="C27:D27"/>
    <mergeCell ref="E27:F27"/>
    <mergeCell ref="A28:G28"/>
    <mergeCell ref="A29:G29"/>
    <mergeCell ref="C30:D30"/>
    <mergeCell ref="E30:F30"/>
    <mergeCell ref="C31:D31"/>
    <mergeCell ref="E31:F31"/>
    <mergeCell ref="C32:D32"/>
    <mergeCell ref="E32:F32"/>
    <mergeCell ref="C33:D33"/>
    <mergeCell ref="E33:F33"/>
    <mergeCell ref="C34:D34"/>
    <mergeCell ref="E34:F34"/>
    <mergeCell ref="C35:D35"/>
    <mergeCell ref="E35:F35"/>
    <mergeCell ref="C36:D36"/>
    <mergeCell ref="E36:F36"/>
    <mergeCell ref="C37:D37"/>
    <mergeCell ref="E37:F37"/>
    <mergeCell ref="C38:D38"/>
    <mergeCell ref="E38:F38"/>
    <mergeCell ref="A39:G39"/>
    <mergeCell ref="A43:G43"/>
    <mergeCell ref="A44:F44"/>
    <mergeCell ref="A45:F45"/>
    <mergeCell ref="A46:F46"/>
    <mergeCell ref="A47:F47"/>
    <mergeCell ref="A48:F48"/>
    <mergeCell ref="A49:F49"/>
    <mergeCell ref="A50:G50"/>
  </mergeCells>
  <pageMargins left="0.7" right="0.7" top="0.432638888888889" bottom="0.314583333333333" header="0.3" footer="0.3"/>
  <pageSetup paperSize="9" scale="91" orientation="portrait"/>
  <headerFooter/>
  <legacy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65"/>
  <sheetViews>
    <sheetView workbookViewId="0">
      <selection activeCell="C31" sqref="C31:D31"/>
    </sheetView>
  </sheetViews>
  <sheetFormatPr defaultColWidth="8.75" defaultRowHeight="16.5"/>
  <cols>
    <col min="1" max="1" width="19.75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10" width="8.75" style="1"/>
    <col min="11" max="11" width="9" style="1" customWidth="1"/>
    <col min="12" max="16384" width="8.75" style="1"/>
  </cols>
  <sheetData>
    <row r="1" spans="1:11">
      <c r="A1" s="1" t="s">
        <v>0</v>
      </c>
    </row>
    <row r="2" ht="32.25" spans="1:11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</row>
    <row r="3" ht="28.5" spans="1:11">
      <c r="A3" s="4" t="s">
        <v>2</v>
      </c>
      <c r="B3" s="119" t="s">
        <v>3</v>
      </c>
      <c r="C3" s="119"/>
      <c r="D3" s="119"/>
      <c r="E3" s="119"/>
      <c r="F3" s="119"/>
      <c r="G3" s="120"/>
      <c r="H3" s="7"/>
      <c r="I3" s="7"/>
      <c r="J3" s="7"/>
    </row>
    <row r="4" spans="1:11">
      <c r="A4" s="8" t="s">
        <v>4</v>
      </c>
      <c r="B4" s="9" t="s">
        <v>134</v>
      </c>
      <c r="C4" s="10" t="s">
        <v>6</v>
      </c>
      <c r="D4" s="11" t="s">
        <v>135</v>
      </c>
      <c r="E4" s="11"/>
      <c r="F4" s="11"/>
      <c r="G4" s="12"/>
      <c r="H4" s="13"/>
      <c r="I4" s="13"/>
      <c r="J4" s="13"/>
    </row>
    <row r="5" spans="1:11">
      <c r="A5" s="14" t="s">
        <v>8</v>
      </c>
      <c r="B5" s="15"/>
      <c r="C5" s="15"/>
      <c r="D5" s="15"/>
      <c r="E5" s="15"/>
      <c r="F5" s="15"/>
      <c r="G5" s="16"/>
    </row>
    <row r="6" spans="1:11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spans="1:11">
      <c r="A7" s="20" t="s">
        <v>14</v>
      </c>
      <c r="B7" s="20">
        <v>2</v>
      </c>
      <c r="C7" s="18">
        <v>3</v>
      </c>
      <c r="D7" s="19"/>
      <c r="E7" s="18">
        <v>96.35</v>
      </c>
      <c r="F7" s="19"/>
      <c r="G7" s="21">
        <f>B7*C7*E7</f>
        <v>578.1</v>
      </c>
    </row>
    <row r="8" spans="1:11">
      <c r="A8" s="20" t="s">
        <v>15</v>
      </c>
      <c r="B8" s="20">
        <v>2</v>
      </c>
      <c r="C8" s="18">
        <v>3</v>
      </c>
      <c r="D8" s="19"/>
      <c r="E8" s="18">
        <v>206.68</v>
      </c>
      <c r="F8" s="19"/>
      <c r="G8" s="21">
        <f>B8*C8*E8</f>
        <v>1240.08</v>
      </c>
    </row>
    <row r="9" ht="17.25" spans="1:11">
      <c r="A9" s="20" t="s">
        <v>16</v>
      </c>
      <c r="B9" s="20"/>
      <c r="C9" s="18"/>
      <c r="D9" s="19"/>
      <c r="E9" s="18"/>
      <c r="F9" s="19"/>
      <c r="G9" s="23">
        <f>SUM(G7:G8)</f>
        <v>1818.18</v>
      </c>
    </row>
    <row r="10" spans="1:11">
      <c r="A10" s="24" t="s">
        <v>17</v>
      </c>
      <c r="B10" s="24"/>
      <c r="C10" s="24"/>
      <c r="D10" s="24"/>
      <c r="E10" s="24"/>
      <c r="F10" s="24"/>
      <c r="G10" s="24"/>
    </row>
    <row r="11" spans="1:11">
      <c r="A11" s="25" t="s">
        <v>18</v>
      </c>
      <c r="B11" s="25"/>
      <c r="C11" s="25"/>
      <c r="D11" s="25"/>
      <c r="E11" s="25"/>
      <c r="F11" s="25"/>
      <c r="G11" s="25"/>
    </row>
    <row r="12" spans="1:11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s="1" customFormat="1" ht="17.25" spans="1:11">
      <c r="A13" s="20" t="s">
        <v>100</v>
      </c>
      <c r="B13" s="20" t="s">
        <v>33</v>
      </c>
      <c r="C13" s="26">
        <v>2</v>
      </c>
      <c r="D13" s="27"/>
      <c r="E13" s="26">
        <v>42</v>
      </c>
      <c r="F13" s="27"/>
      <c r="G13" s="28">
        <f>C13*E13</f>
        <v>84</v>
      </c>
    </row>
    <row r="14" ht="17.25" spans="1:11">
      <c r="A14" s="20" t="s">
        <v>99</v>
      </c>
      <c r="B14" s="22" t="s">
        <v>103</v>
      </c>
      <c r="C14" s="26">
        <v>1</v>
      </c>
      <c r="D14" s="27"/>
      <c r="E14" s="26">
        <v>0.33</v>
      </c>
      <c r="F14" s="27"/>
      <c r="G14" s="28">
        <f>C14*E14</f>
        <v>0.33</v>
      </c>
    </row>
    <row r="15" ht="17.25" spans="1:11">
      <c r="A15" s="20" t="s">
        <v>101</v>
      </c>
      <c r="B15" s="22" t="s">
        <v>33</v>
      </c>
      <c r="C15" s="26">
        <v>1</v>
      </c>
      <c r="D15" s="27"/>
      <c r="E15" s="26">
        <v>38</v>
      </c>
      <c r="F15" s="27"/>
      <c r="G15" s="28">
        <f>C15*E15</f>
        <v>38</v>
      </c>
    </row>
    <row r="16" ht="17.25" spans="1:11">
      <c r="A16" s="20" t="s">
        <v>102</v>
      </c>
      <c r="B16" s="22" t="s">
        <v>103</v>
      </c>
      <c r="C16" s="26">
        <v>1</v>
      </c>
      <c r="D16" s="27"/>
      <c r="E16" s="26">
        <v>10</v>
      </c>
      <c r="F16" s="27"/>
      <c r="G16" s="28">
        <f>C16*E16</f>
        <v>10</v>
      </c>
    </row>
    <row r="17" ht="17.25" spans="1:7">
      <c r="A17" s="20" t="s">
        <v>16</v>
      </c>
      <c r="B17" s="22"/>
      <c r="C17" s="26"/>
      <c r="D17" s="27"/>
      <c r="E17" s="26"/>
      <c r="F17" s="27"/>
      <c r="G17" s="28">
        <f>SUM(G13:G16)</f>
        <v>132.33</v>
      </c>
    </row>
    <row r="18" spans="1:7">
      <c r="A18" s="14" t="s">
        <v>23</v>
      </c>
      <c r="B18" s="15"/>
      <c r="C18" s="15"/>
      <c r="D18" s="15"/>
      <c r="E18" s="15"/>
      <c r="F18" s="15"/>
      <c r="G18" s="16"/>
    </row>
    <row r="19" spans="1:7">
      <c r="A19" s="20" t="s">
        <v>19</v>
      </c>
      <c r="B19" s="20" t="s">
        <v>20</v>
      </c>
      <c r="C19" s="26" t="s">
        <v>21</v>
      </c>
      <c r="D19" s="27"/>
      <c r="E19" s="26" t="s">
        <v>22</v>
      </c>
      <c r="F19" s="27"/>
      <c r="G19" s="20" t="s">
        <v>13</v>
      </c>
    </row>
    <row r="20" spans="1:7">
      <c r="A20" s="20" t="s">
        <v>24</v>
      </c>
      <c r="B20" s="20" t="s">
        <v>25</v>
      </c>
      <c r="C20" s="26">
        <v>4</v>
      </c>
      <c r="D20" s="27"/>
      <c r="E20" s="26">
        <v>0.32</v>
      </c>
      <c r="F20" s="27"/>
      <c r="G20" s="28">
        <f t="shared" ref="G20:G35" si="0">C20*E20</f>
        <v>1.28</v>
      </c>
    </row>
    <row r="21" spans="1:7">
      <c r="A21" s="20" t="s">
        <v>26</v>
      </c>
      <c r="B21" s="20" t="s">
        <v>25</v>
      </c>
      <c r="C21" s="26">
        <v>4</v>
      </c>
      <c r="D21" s="27"/>
      <c r="E21" s="26">
        <v>0.45</v>
      </c>
      <c r="F21" s="27"/>
      <c r="G21" s="28">
        <f t="shared" si="0"/>
        <v>1.8</v>
      </c>
    </row>
    <row r="22" spans="1:7">
      <c r="A22" s="20" t="s">
        <v>27</v>
      </c>
      <c r="B22" s="20" t="s">
        <v>28</v>
      </c>
      <c r="C22" s="26">
        <v>3</v>
      </c>
      <c r="D22" s="27"/>
      <c r="E22" s="26">
        <v>2.3</v>
      </c>
      <c r="F22" s="27"/>
      <c r="G22" s="28">
        <f t="shared" si="0"/>
        <v>6.9</v>
      </c>
    </row>
    <row r="23" spans="1:7">
      <c r="A23" s="20" t="s">
        <v>29</v>
      </c>
      <c r="B23" s="20" t="s">
        <v>25</v>
      </c>
      <c r="C23" s="26">
        <v>1</v>
      </c>
      <c r="D23" s="27"/>
      <c r="E23" s="26">
        <v>3.5</v>
      </c>
      <c r="F23" s="27"/>
      <c r="G23" s="28">
        <f t="shared" si="0"/>
        <v>3.5</v>
      </c>
    </row>
    <row r="24" spans="1:7">
      <c r="A24" s="20" t="s">
        <v>30</v>
      </c>
      <c r="B24" s="20" t="s">
        <v>31</v>
      </c>
      <c r="C24" s="26">
        <v>0.5</v>
      </c>
      <c r="D24" s="27"/>
      <c r="E24" s="26">
        <v>5.7</v>
      </c>
      <c r="F24" s="27"/>
      <c r="G24" s="28">
        <f t="shared" si="0"/>
        <v>2.85</v>
      </c>
    </row>
    <row r="25" spans="1:7">
      <c r="A25" s="20" t="s">
        <v>105</v>
      </c>
      <c r="B25" s="20" t="s">
        <v>31</v>
      </c>
      <c r="C25" s="26">
        <v>0.5</v>
      </c>
      <c r="D25" s="27"/>
      <c r="E25" s="26">
        <v>6</v>
      </c>
      <c r="F25" s="27"/>
      <c r="G25" s="28">
        <f t="shared" si="0"/>
        <v>3</v>
      </c>
    </row>
    <row r="26" spans="1:7">
      <c r="A26" s="20" t="s">
        <v>32</v>
      </c>
      <c r="B26" s="20" t="s">
        <v>33</v>
      </c>
      <c r="C26" s="26">
        <v>1</v>
      </c>
      <c r="D26" s="27"/>
      <c r="E26" s="26">
        <v>0.38</v>
      </c>
      <c r="F26" s="27"/>
      <c r="G26" s="28">
        <f t="shared" si="0"/>
        <v>0.38</v>
      </c>
    </row>
    <row r="27" spans="1:7">
      <c r="A27" s="29" t="s">
        <v>80</v>
      </c>
      <c r="B27" s="29" t="s">
        <v>33</v>
      </c>
      <c r="C27" s="26">
        <v>4</v>
      </c>
      <c r="D27" s="27"/>
      <c r="E27" s="31">
        <v>0.7</v>
      </c>
      <c r="F27" s="32"/>
      <c r="G27" s="28">
        <f t="shared" si="0"/>
        <v>2.8</v>
      </c>
    </row>
    <row r="28" ht="17.25" spans="1:7">
      <c r="A28" s="29" t="s">
        <v>127</v>
      </c>
      <c r="B28" s="30" t="s">
        <v>25</v>
      </c>
      <c r="C28" s="26">
        <v>4</v>
      </c>
      <c r="D28" s="27"/>
      <c r="E28" s="31">
        <v>1.8</v>
      </c>
      <c r="F28" s="32"/>
      <c r="G28" s="28">
        <f t="shared" si="0"/>
        <v>7.2</v>
      </c>
    </row>
    <row r="29" ht="17.25" spans="1:7">
      <c r="A29" s="29" t="s">
        <v>104</v>
      </c>
      <c r="B29" s="30" t="s">
        <v>33</v>
      </c>
      <c r="C29" s="26">
        <v>3</v>
      </c>
      <c r="D29" s="27"/>
      <c r="E29" s="31">
        <v>0.6</v>
      </c>
      <c r="F29" s="32"/>
      <c r="G29" s="28">
        <f t="shared" si="0"/>
        <v>1.8</v>
      </c>
    </row>
    <row r="30" spans="1:7">
      <c r="A30" s="20" t="s">
        <v>83</v>
      </c>
      <c r="B30" s="20" t="s">
        <v>84</v>
      </c>
      <c r="C30" s="26">
        <v>2</v>
      </c>
      <c r="D30" s="27"/>
      <c r="E30" s="26">
        <v>7.6</v>
      </c>
      <c r="F30" s="27"/>
      <c r="G30" s="28">
        <f t="shared" si="0"/>
        <v>15.2</v>
      </c>
    </row>
    <row r="31" spans="1:7">
      <c r="A31" s="29" t="s">
        <v>85</v>
      </c>
      <c r="B31" s="29" t="s">
        <v>25</v>
      </c>
      <c r="C31" s="26">
        <v>1</v>
      </c>
      <c r="D31" s="27"/>
      <c r="E31" s="31">
        <v>280</v>
      </c>
      <c r="F31" s="32"/>
      <c r="G31" s="28">
        <f t="shared" si="0"/>
        <v>280</v>
      </c>
    </row>
    <row r="32" ht="17.25" spans="1:7">
      <c r="A32" s="29" t="s">
        <v>16</v>
      </c>
      <c r="B32" s="30"/>
      <c r="C32" s="31"/>
      <c r="D32" s="32"/>
      <c r="E32" s="31"/>
      <c r="F32" s="32"/>
      <c r="G32" s="33">
        <f>SUM(G20:G31)</f>
        <v>326.71</v>
      </c>
    </row>
    <row r="33" spans="1:7">
      <c r="A33" s="24" t="s">
        <v>34</v>
      </c>
      <c r="B33" s="24"/>
      <c r="C33" s="24"/>
      <c r="D33" s="24"/>
      <c r="E33" s="24"/>
      <c r="F33" s="24"/>
      <c r="G33" s="24"/>
    </row>
    <row r="34" spans="1:7">
      <c r="A34" s="20" t="s">
        <v>35</v>
      </c>
      <c r="B34" s="20" t="s">
        <v>36</v>
      </c>
      <c r="C34" s="26" t="s">
        <v>21</v>
      </c>
      <c r="D34" s="27"/>
      <c r="E34" s="26" t="s">
        <v>37</v>
      </c>
      <c r="F34" s="27"/>
      <c r="G34" s="20" t="s">
        <v>38</v>
      </c>
    </row>
    <row r="35" ht="17.25" spans="1:7">
      <c r="A35" s="20"/>
      <c r="B35" s="22"/>
      <c r="C35" s="26"/>
      <c r="D35" s="27"/>
      <c r="E35" s="26"/>
      <c r="F35" s="27"/>
      <c r="G35" s="23">
        <f>C35*E35</f>
        <v>0</v>
      </c>
    </row>
    <row r="36" ht="17.25" spans="1:7">
      <c r="A36" s="20" t="s">
        <v>16</v>
      </c>
      <c r="B36" s="22"/>
      <c r="C36" s="26"/>
      <c r="D36" s="27"/>
      <c r="E36" s="26"/>
      <c r="F36" s="27"/>
      <c r="G36" s="23">
        <f>SUM(G35:G35)</f>
        <v>0</v>
      </c>
    </row>
    <row r="37" spans="1:7">
      <c r="A37" s="14" t="s">
        <v>39</v>
      </c>
      <c r="B37" s="15"/>
      <c r="C37" s="15"/>
      <c r="D37" s="15"/>
      <c r="E37" s="15"/>
      <c r="F37" s="15"/>
      <c r="G37" s="16"/>
    </row>
    <row r="38" spans="1:7">
      <c r="A38" s="20" t="s">
        <v>35</v>
      </c>
      <c r="B38" s="20" t="s">
        <v>36</v>
      </c>
      <c r="C38" s="26" t="s">
        <v>40</v>
      </c>
      <c r="D38" s="27"/>
      <c r="E38" s="26" t="s">
        <v>22</v>
      </c>
      <c r="F38" s="27"/>
      <c r="G38" s="20" t="s">
        <v>13</v>
      </c>
    </row>
    <row r="39" spans="1:7">
      <c r="A39" s="20" t="s">
        <v>41</v>
      </c>
      <c r="B39" s="20" t="s">
        <v>42</v>
      </c>
      <c r="C39" s="26">
        <v>1</v>
      </c>
      <c r="D39" s="27"/>
      <c r="E39" s="26">
        <v>1.74</v>
      </c>
      <c r="F39" s="27"/>
      <c r="G39" s="21">
        <f>C39*E39</f>
        <v>1.74</v>
      </c>
    </row>
    <row r="40" spans="1:7">
      <c r="A40" s="20" t="s">
        <v>43</v>
      </c>
      <c r="B40" s="20" t="s">
        <v>44</v>
      </c>
      <c r="C40" s="26">
        <v>3</v>
      </c>
      <c r="D40" s="27"/>
      <c r="E40" s="26">
        <v>0.75</v>
      </c>
      <c r="F40" s="27"/>
      <c r="G40" s="21">
        <f>C40*E40</f>
        <v>2.25</v>
      </c>
    </row>
    <row r="41" ht="17.25" spans="1:7">
      <c r="A41" s="20" t="s">
        <v>16</v>
      </c>
      <c r="B41" s="34"/>
      <c r="C41" s="26"/>
      <c r="D41" s="27"/>
      <c r="E41" s="26"/>
      <c r="F41" s="27"/>
      <c r="G41" s="23">
        <f>SUM(G39:G40)</f>
        <v>3.99</v>
      </c>
    </row>
    <row r="42" spans="1:7">
      <c r="A42" s="14" t="s">
        <v>45</v>
      </c>
      <c r="B42" s="15"/>
      <c r="C42" s="15"/>
      <c r="D42" s="15"/>
      <c r="E42" s="15"/>
      <c r="F42" s="15"/>
      <c r="G42" s="16"/>
    </row>
    <row r="43" spans="1:7">
      <c r="A43" s="35" t="s">
        <v>46</v>
      </c>
      <c r="B43" s="36"/>
      <c r="C43" s="36"/>
      <c r="D43" s="36"/>
      <c r="E43" s="15"/>
      <c r="F43" s="15"/>
      <c r="G43" s="16"/>
    </row>
    <row r="44" spans="1:7">
      <c r="A44" s="37" t="s">
        <v>47</v>
      </c>
      <c r="B44" s="37" t="s">
        <v>48</v>
      </c>
      <c r="C44" s="37" t="s">
        <v>49</v>
      </c>
      <c r="D44" s="38"/>
      <c r="E44" s="39" t="s">
        <v>50</v>
      </c>
      <c r="F44" s="27"/>
      <c r="G44" s="20" t="s">
        <v>13</v>
      </c>
    </row>
    <row r="45" spans="1:7">
      <c r="A45" s="20" t="s">
        <v>51</v>
      </c>
      <c r="B45" s="20">
        <v>180000</v>
      </c>
      <c r="C45" s="52">
        <v>5</v>
      </c>
      <c r="D45" s="38"/>
      <c r="E45" s="40">
        <v>3</v>
      </c>
      <c r="F45" s="41"/>
      <c r="G45" s="21">
        <f t="shared" ref="G45:G51" si="1">IFERROR(B45/C45/12/22/8*E45,0)</f>
        <v>51.1363636363636</v>
      </c>
    </row>
    <row r="46" spans="1:7">
      <c r="A46" s="20" t="s">
        <v>77</v>
      </c>
      <c r="B46" s="20">
        <v>138000</v>
      </c>
      <c r="C46" s="26">
        <v>5</v>
      </c>
      <c r="D46" s="27"/>
      <c r="E46" s="40">
        <v>3</v>
      </c>
      <c r="F46" s="41"/>
      <c r="G46" s="21">
        <f t="shared" si="1"/>
        <v>39.2045454545455</v>
      </c>
    </row>
    <row r="47" spans="1:7">
      <c r="A47" s="26" t="s">
        <v>92</v>
      </c>
      <c r="B47" s="20">
        <v>88500</v>
      </c>
      <c r="C47" s="26">
        <v>5</v>
      </c>
      <c r="D47" s="27"/>
      <c r="E47" s="40">
        <v>3</v>
      </c>
      <c r="F47" s="41"/>
      <c r="G47" s="21">
        <f t="shared" si="1"/>
        <v>25.1420454545455</v>
      </c>
    </row>
    <row r="48" spans="1:7">
      <c r="A48" s="26" t="s">
        <v>86</v>
      </c>
      <c r="B48" s="20">
        <v>1188</v>
      </c>
      <c r="C48" s="26">
        <v>5</v>
      </c>
      <c r="D48" s="27"/>
      <c r="E48" s="40">
        <v>3</v>
      </c>
      <c r="F48" s="41"/>
      <c r="G48" s="21">
        <f t="shared" si="1"/>
        <v>0.3375</v>
      </c>
    </row>
    <row r="49" spans="1:7">
      <c r="A49" s="26" t="s">
        <v>52</v>
      </c>
      <c r="B49" s="20">
        <v>4000</v>
      </c>
      <c r="C49" s="26">
        <v>5</v>
      </c>
      <c r="D49" s="27"/>
      <c r="E49" s="40">
        <v>3</v>
      </c>
      <c r="F49" s="41"/>
      <c r="G49" s="21">
        <f t="shared" si="1"/>
        <v>1.13636363636364</v>
      </c>
    </row>
    <row r="50" spans="1:7">
      <c r="A50" s="26" t="s">
        <v>53</v>
      </c>
      <c r="B50" s="20">
        <v>3550</v>
      </c>
      <c r="C50" s="26">
        <v>5</v>
      </c>
      <c r="D50" s="27"/>
      <c r="E50" s="40">
        <v>3</v>
      </c>
      <c r="F50" s="41"/>
      <c r="G50" s="21">
        <f t="shared" si="1"/>
        <v>1.00852272727273</v>
      </c>
    </row>
    <row r="51" spans="1:7">
      <c r="A51" s="26" t="s">
        <v>87</v>
      </c>
      <c r="B51" s="20">
        <v>5000</v>
      </c>
      <c r="C51" s="26">
        <v>5</v>
      </c>
      <c r="D51" s="27"/>
      <c r="E51" s="40">
        <v>3</v>
      </c>
      <c r="F51" s="41"/>
      <c r="G51" s="21">
        <f t="shared" si="1"/>
        <v>1.42045454545455</v>
      </c>
    </row>
    <row r="52" ht="17.25" spans="1:7">
      <c r="A52" s="26" t="s">
        <v>16</v>
      </c>
      <c r="B52" s="34"/>
      <c r="C52" s="26"/>
      <c r="D52" s="27"/>
      <c r="E52" s="39"/>
      <c r="F52" s="27"/>
      <c r="G52" s="23">
        <f>SUM(G45:G51)</f>
        <v>119.385795454545</v>
      </c>
    </row>
    <row r="53" spans="1:7">
      <c r="A53" s="42" t="s">
        <v>54</v>
      </c>
      <c r="B53" s="43"/>
      <c r="C53" s="43"/>
      <c r="D53" s="43"/>
      <c r="E53" s="43"/>
      <c r="F53" s="43"/>
      <c r="G53" s="44"/>
    </row>
    <row r="54" ht="30" spans="1:7">
      <c r="A54" s="17" t="s">
        <v>35</v>
      </c>
      <c r="B54" s="17" t="s">
        <v>48</v>
      </c>
      <c r="C54" s="18" t="s">
        <v>55</v>
      </c>
      <c r="D54" s="17" t="s">
        <v>56</v>
      </c>
      <c r="E54" s="17" t="s">
        <v>49</v>
      </c>
      <c r="F54" s="17" t="s">
        <v>50</v>
      </c>
      <c r="G54" s="17" t="s">
        <v>13</v>
      </c>
    </row>
    <row r="55" spans="1:7">
      <c r="A55" s="20" t="s">
        <v>88</v>
      </c>
      <c r="B55" s="45">
        <v>46244103.63</v>
      </c>
      <c r="C55" s="20">
        <v>13777</v>
      </c>
      <c r="D55" s="20">
        <v>580</v>
      </c>
      <c r="E55" s="20">
        <v>50</v>
      </c>
      <c r="F55" s="20">
        <v>3</v>
      </c>
      <c r="G55" s="21">
        <f>IFERROR(B55/C55/E55/12/22/8*D55*F55,0)</f>
        <v>55.3078832503283</v>
      </c>
    </row>
    <row r="56" spans="1:7">
      <c r="A56" s="20"/>
      <c r="B56" s="20"/>
      <c r="C56" s="20"/>
      <c r="D56" s="20"/>
      <c r="E56" s="20"/>
      <c r="F56" s="20"/>
      <c r="G56" s="21">
        <f>IFERROR(B56/C56/E56/12/22/8*D56*F56,0)</f>
        <v>0</v>
      </c>
    </row>
    <row r="57" ht="17.25" spans="1:7">
      <c r="A57" s="20" t="s">
        <v>16</v>
      </c>
      <c r="B57" s="20"/>
      <c r="C57" s="20"/>
      <c r="D57" s="20"/>
      <c r="E57" s="20"/>
      <c r="F57" s="20"/>
      <c r="G57" s="33">
        <f>SUM(G55:G56)</f>
        <v>55.3078832503283</v>
      </c>
    </row>
    <row r="58" spans="1:7">
      <c r="A58" s="24" t="s">
        <v>58</v>
      </c>
      <c r="B58" s="24"/>
      <c r="C58" s="24"/>
      <c r="D58" s="24"/>
      <c r="E58" s="24"/>
      <c r="F58" s="24"/>
      <c r="G58" s="24"/>
    </row>
    <row r="59" spans="1:7">
      <c r="A59" s="14" t="s">
        <v>59</v>
      </c>
      <c r="B59" s="15"/>
      <c r="C59" s="15"/>
      <c r="D59" s="15"/>
      <c r="E59" s="15"/>
      <c r="F59" s="16"/>
      <c r="G59" s="21">
        <f>(G9+G36+G17+G32+G41+G52+G57)*G60</f>
        <v>442.062662166877</v>
      </c>
    </row>
    <row r="60" spans="1:7">
      <c r="A60" s="14" t="s">
        <v>60</v>
      </c>
      <c r="B60" s="15"/>
      <c r="C60" s="15"/>
      <c r="D60" s="15"/>
      <c r="E60" s="15"/>
      <c r="F60" s="16"/>
      <c r="G60" s="28">
        <v>0.18</v>
      </c>
    </row>
    <row r="61" spans="1:7">
      <c r="A61" s="46" t="s">
        <v>61</v>
      </c>
      <c r="B61" s="47"/>
      <c r="C61" s="47"/>
      <c r="D61" s="47"/>
      <c r="E61" s="47"/>
      <c r="F61" s="48"/>
      <c r="G61" s="28">
        <f>G62</f>
        <v>0.16</v>
      </c>
    </row>
    <row r="62" spans="1:7">
      <c r="A62" s="14" t="s">
        <v>62</v>
      </c>
      <c r="B62" s="15"/>
      <c r="C62" s="15"/>
      <c r="D62" s="15"/>
      <c r="E62" s="15"/>
      <c r="F62" s="16"/>
      <c r="G62" s="28">
        <v>0.16</v>
      </c>
    </row>
    <row r="63" ht="17.25" spans="1:7">
      <c r="A63" s="49" t="s">
        <v>16</v>
      </c>
      <c r="B63" s="50"/>
      <c r="C63" s="50"/>
      <c r="D63" s="50"/>
      <c r="E63" s="50"/>
      <c r="F63" s="51"/>
      <c r="G63" s="33">
        <f>G59+G62</f>
        <v>442.222662166877</v>
      </c>
    </row>
    <row r="64" ht="17.25" spans="1:7">
      <c r="A64" s="14" t="s">
        <v>63</v>
      </c>
      <c r="B64" s="15"/>
      <c r="C64" s="15"/>
      <c r="D64" s="15"/>
      <c r="E64" s="15"/>
      <c r="F64" s="16"/>
      <c r="G64" s="23">
        <f>G9+G36+G17+G32+G41+G52+G57+G63</f>
        <v>2898.12634087175</v>
      </c>
    </row>
    <row r="65" ht="15" spans="1:7">
      <c r="A65" s="46" t="s">
        <v>64</v>
      </c>
      <c r="B65" s="47"/>
      <c r="C65" s="47"/>
      <c r="D65" s="47"/>
      <c r="E65" s="47"/>
      <c r="F65" s="47"/>
      <c r="G65" s="48"/>
    </row>
  </sheetData>
  <mergeCells count="100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A18:G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C30:D30"/>
    <mergeCell ref="E30:F30"/>
    <mergeCell ref="C31:D31"/>
    <mergeCell ref="E31:F31"/>
    <mergeCell ref="C32:D32"/>
    <mergeCell ref="E32:F32"/>
    <mergeCell ref="A33:G33"/>
    <mergeCell ref="C34:D34"/>
    <mergeCell ref="E34:F34"/>
    <mergeCell ref="C35:D35"/>
    <mergeCell ref="E35:F35"/>
    <mergeCell ref="C36:D36"/>
    <mergeCell ref="E36:F36"/>
    <mergeCell ref="A37:G37"/>
    <mergeCell ref="C38:D38"/>
    <mergeCell ref="E38:F38"/>
    <mergeCell ref="C39:D39"/>
    <mergeCell ref="E39:F39"/>
    <mergeCell ref="C40:D40"/>
    <mergeCell ref="E40:F40"/>
    <mergeCell ref="C41:D41"/>
    <mergeCell ref="E41:F41"/>
    <mergeCell ref="A42:G42"/>
    <mergeCell ref="A43:G43"/>
    <mergeCell ref="C44:D44"/>
    <mergeCell ref="E44:F44"/>
    <mergeCell ref="C45:D45"/>
    <mergeCell ref="E45:F45"/>
    <mergeCell ref="C46:D46"/>
    <mergeCell ref="E46:F46"/>
    <mergeCell ref="C47:D47"/>
    <mergeCell ref="E47:F47"/>
    <mergeCell ref="C48:D48"/>
    <mergeCell ref="E48:F48"/>
    <mergeCell ref="C49:D49"/>
    <mergeCell ref="E49:F49"/>
    <mergeCell ref="C50:D50"/>
    <mergeCell ref="E50:F50"/>
    <mergeCell ref="C51:D51"/>
    <mergeCell ref="E51:F51"/>
    <mergeCell ref="C52:D52"/>
    <mergeCell ref="E52:F52"/>
    <mergeCell ref="A53:G53"/>
    <mergeCell ref="A58:G58"/>
    <mergeCell ref="A59:F59"/>
    <mergeCell ref="A60:F60"/>
    <mergeCell ref="A61:F61"/>
    <mergeCell ref="A62:F62"/>
    <mergeCell ref="A63:F63"/>
    <mergeCell ref="A64:F64"/>
    <mergeCell ref="A65:G65"/>
  </mergeCells>
  <pageMargins left="0.7" right="0.7" top="0.393055555555556" bottom="0.196527777777778" header="0.3" footer="0.3"/>
  <pageSetup paperSize="9" scale="70" orientation="portrait"/>
  <headerFooter/>
  <legacy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67"/>
  <sheetViews>
    <sheetView workbookViewId="0">
      <selection activeCell="B3" sqref="B3:G3"/>
    </sheetView>
  </sheetViews>
  <sheetFormatPr defaultColWidth="8.75" defaultRowHeight="16.5"/>
  <cols>
    <col min="1" max="1" width="13.3833333333333" style="1" customWidth="1"/>
    <col min="2" max="2" width="16" style="1" customWidth="1"/>
    <col min="3" max="3" width="10.8833333333333" style="1" customWidth="1"/>
    <col min="4" max="4" width="10.3833333333333" style="1" customWidth="1"/>
    <col min="5" max="5" width="11.3833333333333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119" t="s">
        <v>3</v>
      </c>
      <c r="C3" s="119"/>
      <c r="D3" s="119"/>
      <c r="E3" s="119"/>
      <c r="F3" s="119"/>
      <c r="G3" s="120"/>
      <c r="H3" s="7"/>
      <c r="I3" s="7"/>
      <c r="J3" s="7"/>
      <c r="K3" s="7"/>
    </row>
    <row r="4" spans="1:12">
      <c r="A4" s="8" t="s">
        <v>4</v>
      </c>
      <c r="B4" s="9" t="s">
        <v>136</v>
      </c>
      <c r="C4" s="10" t="s">
        <v>6</v>
      </c>
      <c r="D4" s="11" t="s">
        <v>137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ht="15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2</v>
      </c>
      <c r="C7" s="18">
        <v>1</v>
      </c>
      <c r="D7" s="19"/>
      <c r="E7" s="18">
        <v>96.35</v>
      </c>
      <c r="F7" s="19"/>
      <c r="G7" s="21">
        <f>B7*C7*E7</f>
        <v>192.7</v>
      </c>
    </row>
    <row r="8" ht="16.15" customHeight="1" spans="1:12">
      <c r="A8" s="20" t="s">
        <v>15</v>
      </c>
      <c r="B8" s="20">
        <v>2</v>
      </c>
      <c r="C8" s="18">
        <v>1</v>
      </c>
      <c r="D8" s="19"/>
      <c r="E8" s="18">
        <v>206.68</v>
      </c>
      <c r="F8" s="19"/>
      <c r="G8" s="21">
        <f>B8*C8*E8</f>
        <v>413.36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606.06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ht="17.25" spans="1:12">
      <c r="A13" s="20"/>
      <c r="B13" s="22"/>
      <c r="C13" s="26"/>
      <c r="D13" s="27"/>
      <c r="E13" s="26"/>
      <c r="F13" s="27"/>
      <c r="G13" s="28">
        <f>C13*E13</f>
        <v>0</v>
      </c>
    </row>
    <row r="14" ht="17.25" spans="1:12">
      <c r="A14" s="20" t="s">
        <v>16</v>
      </c>
      <c r="B14" s="22"/>
      <c r="C14" s="26"/>
      <c r="D14" s="27"/>
      <c r="E14" s="26"/>
      <c r="F14" s="27"/>
      <c r="G14" s="23">
        <f>SUM(G13:G13)</f>
        <v>0</v>
      </c>
    </row>
    <row r="15" spans="1:12">
      <c r="A15" s="14" t="s">
        <v>23</v>
      </c>
      <c r="B15" s="15"/>
      <c r="C15" s="15"/>
      <c r="D15" s="15"/>
      <c r="E15" s="15"/>
      <c r="F15" s="15"/>
      <c r="G15" s="16"/>
    </row>
    <row r="16" spans="1:12">
      <c r="A16" s="20" t="s">
        <v>19</v>
      </c>
      <c r="B16" s="20" t="s">
        <v>20</v>
      </c>
      <c r="C16" s="26" t="s">
        <v>21</v>
      </c>
      <c r="D16" s="27"/>
      <c r="E16" s="26" t="s">
        <v>22</v>
      </c>
      <c r="F16" s="27"/>
      <c r="G16" s="20" t="s">
        <v>13</v>
      </c>
    </row>
    <row r="17" ht="17.25" spans="1:7">
      <c r="A17" s="29"/>
      <c r="B17" s="30"/>
      <c r="C17" s="26"/>
      <c r="D17" s="27"/>
      <c r="E17" s="31"/>
      <c r="F17" s="32"/>
      <c r="G17" s="28">
        <f>C17*E17</f>
        <v>0</v>
      </c>
    </row>
    <row r="18" ht="17.25" spans="1:7">
      <c r="A18" s="29" t="s">
        <v>16</v>
      </c>
      <c r="B18" s="30"/>
      <c r="C18" s="31"/>
      <c r="D18" s="32"/>
      <c r="E18" s="31"/>
      <c r="F18" s="32"/>
      <c r="G18" s="33">
        <f>SUM(G17:G17)</f>
        <v>0</v>
      </c>
    </row>
    <row r="19" spans="1:7">
      <c r="A19" s="24" t="s">
        <v>34</v>
      </c>
      <c r="B19" s="24"/>
      <c r="C19" s="24"/>
      <c r="D19" s="24"/>
      <c r="E19" s="24"/>
      <c r="F19" s="24"/>
      <c r="G19" s="24"/>
    </row>
    <row r="20" ht="15" spans="1:7">
      <c r="A20" s="20" t="s">
        <v>35</v>
      </c>
      <c r="B20" s="20" t="s">
        <v>36</v>
      </c>
      <c r="C20" s="26" t="s">
        <v>21</v>
      </c>
      <c r="D20" s="27"/>
      <c r="E20" s="26" t="s">
        <v>37</v>
      </c>
      <c r="F20" s="27"/>
      <c r="G20" s="20" t="s">
        <v>38</v>
      </c>
    </row>
    <row r="21" ht="17.25" spans="1:7">
      <c r="A21" s="20"/>
      <c r="B21" s="22"/>
      <c r="C21" s="26"/>
      <c r="D21" s="27"/>
      <c r="E21" s="26"/>
      <c r="F21" s="27"/>
      <c r="G21" s="23">
        <f>C21*E21</f>
        <v>0</v>
      </c>
    </row>
    <row r="22" ht="17.25" spans="1:7">
      <c r="A22" s="20" t="s">
        <v>16</v>
      </c>
      <c r="B22" s="22"/>
      <c r="C22" s="26"/>
      <c r="D22" s="27"/>
      <c r="E22" s="26"/>
      <c r="F22" s="27"/>
      <c r="G22" s="23">
        <f>SUM(G21:G21)</f>
        <v>0</v>
      </c>
    </row>
    <row r="23" spans="1:7">
      <c r="A23" s="14" t="s">
        <v>39</v>
      </c>
      <c r="B23" s="15"/>
      <c r="C23" s="15"/>
      <c r="D23" s="15"/>
      <c r="E23" s="15"/>
      <c r="F23" s="15"/>
      <c r="G23" s="16"/>
    </row>
    <row r="24" spans="1:7">
      <c r="A24" s="20" t="s">
        <v>35</v>
      </c>
      <c r="B24" s="20" t="s">
        <v>36</v>
      </c>
      <c r="C24" s="26" t="s">
        <v>40</v>
      </c>
      <c r="D24" s="27"/>
      <c r="E24" s="26" t="s">
        <v>22</v>
      </c>
      <c r="F24" s="27"/>
      <c r="G24" s="20" t="s">
        <v>13</v>
      </c>
    </row>
    <row r="25" spans="1:7">
      <c r="A25" s="20" t="s">
        <v>41</v>
      </c>
      <c r="B25" s="20" t="s">
        <v>42</v>
      </c>
      <c r="C25" s="26">
        <v>1</v>
      </c>
      <c r="D25" s="27"/>
      <c r="E25" s="26">
        <v>1.74</v>
      </c>
      <c r="F25" s="27"/>
      <c r="G25" s="21">
        <f>C25*E25</f>
        <v>1.74</v>
      </c>
    </row>
    <row r="26" spans="1:7">
      <c r="A26" s="20" t="s">
        <v>43</v>
      </c>
      <c r="B26" s="20" t="s">
        <v>44</v>
      </c>
      <c r="C26" s="26">
        <v>3</v>
      </c>
      <c r="D26" s="27"/>
      <c r="E26" s="26">
        <v>0.75</v>
      </c>
      <c r="F26" s="27"/>
      <c r="G26" s="21">
        <f>C26*E26</f>
        <v>2.25</v>
      </c>
    </row>
    <row r="27" ht="17.25" spans="1:7">
      <c r="A27" s="20" t="s">
        <v>16</v>
      </c>
      <c r="B27" s="34"/>
      <c r="C27" s="26"/>
      <c r="D27" s="27"/>
      <c r="E27" s="26"/>
      <c r="F27" s="27"/>
      <c r="G27" s="23">
        <f>SUM(G25:G26)</f>
        <v>3.99</v>
      </c>
    </row>
    <row r="28" spans="1:7">
      <c r="A28" s="14" t="s">
        <v>45</v>
      </c>
      <c r="B28" s="15"/>
      <c r="C28" s="15"/>
      <c r="D28" s="15"/>
      <c r="E28" s="15"/>
      <c r="F28" s="15"/>
      <c r="G28" s="16"/>
    </row>
    <row r="29" spans="1:7">
      <c r="A29" s="35" t="s">
        <v>46</v>
      </c>
      <c r="B29" s="36"/>
      <c r="C29" s="36"/>
      <c r="D29" s="36"/>
      <c r="E29" s="15"/>
      <c r="F29" s="15"/>
      <c r="G29" s="16"/>
    </row>
    <row r="30" spans="1:7">
      <c r="A30" s="37" t="s">
        <v>47</v>
      </c>
      <c r="B30" s="37" t="s">
        <v>48</v>
      </c>
      <c r="C30" s="37" t="s">
        <v>49</v>
      </c>
      <c r="D30" s="38"/>
      <c r="E30" s="39" t="s">
        <v>50</v>
      </c>
      <c r="F30" s="27"/>
      <c r="G30" s="20" t="s">
        <v>13</v>
      </c>
    </row>
    <row r="31" spans="1:7">
      <c r="A31" s="20" t="s">
        <v>51</v>
      </c>
      <c r="B31" s="20">
        <v>180000</v>
      </c>
      <c r="C31" s="52">
        <v>5</v>
      </c>
      <c r="D31" s="38"/>
      <c r="E31" s="40">
        <v>1</v>
      </c>
      <c r="F31" s="41"/>
      <c r="G31" s="21">
        <f t="shared" ref="G31:G37" si="0">IFERROR(B31/C31/12/22/8*E31,0)</f>
        <v>17.0454545454545</v>
      </c>
    </row>
    <row r="32" spans="1:7">
      <c r="A32" s="20" t="s">
        <v>77</v>
      </c>
      <c r="B32" s="20">
        <v>138000</v>
      </c>
      <c r="C32" s="26">
        <v>5</v>
      </c>
      <c r="D32" s="27"/>
      <c r="E32" s="39">
        <v>1</v>
      </c>
      <c r="F32" s="27"/>
      <c r="G32" s="21">
        <f t="shared" si="0"/>
        <v>13.0681818181818</v>
      </c>
    </row>
    <row r="33" spans="1:7">
      <c r="A33" s="26" t="s">
        <v>92</v>
      </c>
      <c r="B33" s="20">
        <v>88500</v>
      </c>
      <c r="C33" s="26">
        <v>5</v>
      </c>
      <c r="D33" s="27"/>
      <c r="E33" s="39">
        <v>1</v>
      </c>
      <c r="F33" s="27"/>
      <c r="G33" s="21">
        <f t="shared" si="0"/>
        <v>8.38068181818182</v>
      </c>
    </row>
    <row r="34" spans="1:7">
      <c r="A34" s="26" t="s">
        <v>86</v>
      </c>
      <c r="B34" s="20">
        <v>1188</v>
      </c>
      <c r="C34" s="26">
        <v>5</v>
      </c>
      <c r="D34" s="27"/>
      <c r="E34" s="39">
        <v>1</v>
      </c>
      <c r="F34" s="27"/>
      <c r="G34" s="21">
        <f t="shared" si="0"/>
        <v>0.1125</v>
      </c>
    </row>
    <row r="35" spans="1:7">
      <c r="A35" s="26" t="s">
        <v>52</v>
      </c>
      <c r="B35" s="20">
        <v>4000</v>
      </c>
      <c r="C35" s="26">
        <v>5</v>
      </c>
      <c r="D35" s="27"/>
      <c r="E35" s="39">
        <v>1</v>
      </c>
      <c r="F35" s="27"/>
      <c r="G35" s="21">
        <f t="shared" si="0"/>
        <v>0.378787878787879</v>
      </c>
    </row>
    <row r="36" spans="1:7">
      <c r="A36" s="26" t="s">
        <v>53</v>
      </c>
      <c r="B36" s="20">
        <v>3550</v>
      </c>
      <c r="C36" s="26">
        <v>5</v>
      </c>
      <c r="D36" s="27"/>
      <c r="E36" s="39">
        <v>1</v>
      </c>
      <c r="F36" s="27"/>
      <c r="G36" s="21">
        <f t="shared" si="0"/>
        <v>0.336174242424242</v>
      </c>
    </row>
    <row r="37" spans="1:7">
      <c r="A37" s="26" t="s">
        <v>87</v>
      </c>
      <c r="B37" s="20">
        <v>5000</v>
      </c>
      <c r="C37" s="26">
        <v>5</v>
      </c>
      <c r="D37" s="27"/>
      <c r="E37" s="39">
        <v>1</v>
      </c>
      <c r="F37" s="27"/>
      <c r="G37" s="21">
        <f t="shared" si="0"/>
        <v>0.473484848484848</v>
      </c>
    </row>
    <row r="38" ht="17.25" spans="1:7">
      <c r="A38" s="26" t="s">
        <v>16</v>
      </c>
      <c r="B38" s="34"/>
      <c r="C38" s="26"/>
      <c r="D38" s="27"/>
      <c r="E38" s="39"/>
      <c r="F38" s="27"/>
      <c r="G38" s="23">
        <f>SUM(G31:G37)</f>
        <v>39.7952651515152</v>
      </c>
    </row>
    <row r="39" spans="1:7">
      <c r="A39" s="42" t="s">
        <v>54</v>
      </c>
      <c r="B39" s="43"/>
      <c r="C39" s="43"/>
      <c r="D39" s="43"/>
      <c r="E39" s="43"/>
      <c r="F39" s="43"/>
      <c r="G39" s="44"/>
    </row>
    <row r="40" ht="30" spans="1:7">
      <c r="A40" s="17" t="s">
        <v>35</v>
      </c>
      <c r="B40" s="17" t="s">
        <v>48</v>
      </c>
      <c r="C40" s="18" t="s">
        <v>55</v>
      </c>
      <c r="D40" s="17" t="s">
        <v>56</v>
      </c>
      <c r="E40" s="17" t="s">
        <v>49</v>
      </c>
      <c r="F40" s="17" t="s">
        <v>50</v>
      </c>
      <c r="G40" s="17" t="s">
        <v>13</v>
      </c>
    </row>
    <row r="41" ht="15" spans="1:7">
      <c r="A41" s="20" t="s">
        <v>88</v>
      </c>
      <c r="B41" s="45">
        <v>46244103.63</v>
      </c>
      <c r="C41" s="20">
        <v>13777</v>
      </c>
      <c r="D41" s="20">
        <v>580</v>
      </c>
      <c r="E41" s="20">
        <v>50</v>
      </c>
      <c r="F41" s="20">
        <v>1</v>
      </c>
      <c r="G41" s="21">
        <f>IFERROR(B41/C41/E41/12/22/8*D41*F41,0)</f>
        <v>18.4359610834428</v>
      </c>
    </row>
    <row r="42" ht="17.25" spans="1:7">
      <c r="A42" s="20" t="s">
        <v>16</v>
      </c>
      <c r="B42" s="20"/>
      <c r="C42" s="20"/>
      <c r="D42" s="20"/>
      <c r="E42" s="20"/>
      <c r="F42" s="20"/>
      <c r="G42" s="33">
        <f>SUM(G41:G41)</f>
        <v>18.4359610834428</v>
      </c>
    </row>
    <row r="43" ht="15" spans="1:7">
      <c r="A43" s="24" t="s">
        <v>58</v>
      </c>
      <c r="B43" s="24"/>
      <c r="C43" s="24"/>
      <c r="D43" s="24"/>
      <c r="E43" s="24"/>
      <c r="F43" s="24"/>
      <c r="G43" s="24"/>
    </row>
    <row r="44" spans="1:7">
      <c r="A44" s="14" t="s">
        <v>59</v>
      </c>
      <c r="B44" s="15"/>
      <c r="C44" s="15"/>
      <c r="D44" s="15"/>
      <c r="E44" s="15"/>
      <c r="F44" s="16"/>
      <c r="G44" s="21">
        <f>(G9+G14+G18+G27+G38+G42)*G45</f>
        <v>120.290620722292</v>
      </c>
    </row>
    <row r="45" spans="1:7">
      <c r="A45" s="14" t="s">
        <v>60</v>
      </c>
      <c r="B45" s="15"/>
      <c r="C45" s="15"/>
      <c r="D45" s="15"/>
      <c r="E45" s="15"/>
      <c r="F45" s="16"/>
      <c r="G45" s="28">
        <v>0.18</v>
      </c>
    </row>
    <row r="46" spans="1:7">
      <c r="A46" s="46" t="s">
        <v>61</v>
      </c>
      <c r="B46" s="47"/>
      <c r="C46" s="47"/>
      <c r="D46" s="47"/>
      <c r="E46" s="47"/>
      <c r="F46" s="48"/>
      <c r="G46" s="28">
        <f>G47</f>
        <v>0.16</v>
      </c>
    </row>
    <row r="47" spans="1:7">
      <c r="A47" s="14" t="s">
        <v>62</v>
      </c>
      <c r="B47" s="15"/>
      <c r="C47" s="15"/>
      <c r="D47" s="15"/>
      <c r="E47" s="15"/>
      <c r="F47" s="16"/>
      <c r="G47" s="28">
        <v>0.16</v>
      </c>
    </row>
    <row r="48" ht="17.25" spans="1:7">
      <c r="A48" s="49" t="s">
        <v>16</v>
      </c>
      <c r="B48" s="50"/>
      <c r="C48" s="50"/>
      <c r="D48" s="50"/>
      <c r="E48" s="50"/>
      <c r="F48" s="51"/>
      <c r="G48" s="33">
        <f>G44+G46</f>
        <v>120.450620722292</v>
      </c>
    </row>
    <row r="49" ht="17.25" spans="1:7">
      <c r="A49" s="14" t="s">
        <v>63</v>
      </c>
      <c r="B49" s="15"/>
      <c r="C49" s="15"/>
      <c r="D49" s="15"/>
      <c r="E49" s="15"/>
      <c r="F49" s="16"/>
      <c r="G49" s="23">
        <f>G9+G14+G18+G27+G38+G42+G48</f>
        <v>788.73184695725</v>
      </c>
    </row>
    <row r="50" ht="15" spans="1:7">
      <c r="A50" s="46" t="s">
        <v>64</v>
      </c>
      <c r="B50" s="47"/>
      <c r="C50" s="47"/>
      <c r="D50" s="47"/>
      <c r="E50" s="47"/>
      <c r="F50" s="47"/>
      <c r="G50" s="48"/>
    </row>
    <row r="67" ht="13.5"/>
  </sheetData>
  <mergeCells count="72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A15:G15"/>
    <mergeCell ref="C16:D16"/>
    <mergeCell ref="E16:F16"/>
    <mergeCell ref="C17:D17"/>
    <mergeCell ref="E17:F17"/>
    <mergeCell ref="C18:D18"/>
    <mergeCell ref="E18:F18"/>
    <mergeCell ref="A19:G19"/>
    <mergeCell ref="C20:D20"/>
    <mergeCell ref="E20:F20"/>
    <mergeCell ref="C21:D21"/>
    <mergeCell ref="E21:F21"/>
    <mergeCell ref="C22:D22"/>
    <mergeCell ref="E22:F22"/>
    <mergeCell ref="A23:G23"/>
    <mergeCell ref="C24:D24"/>
    <mergeCell ref="E24:F24"/>
    <mergeCell ref="C25:D25"/>
    <mergeCell ref="E25:F25"/>
    <mergeCell ref="C26:D26"/>
    <mergeCell ref="E26:F26"/>
    <mergeCell ref="C27:D27"/>
    <mergeCell ref="E27:F27"/>
    <mergeCell ref="A28:G28"/>
    <mergeCell ref="A29:G29"/>
    <mergeCell ref="C30:D30"/>
    <mergeCell ref="E30:F30"/>
    <mergeCell ref="C31:D31"/>
    <mergeCell ref="E31:F31"/>
    <mergeCell ref="C32:D32"/>
    <mergeCell ref="E32:F32"/>
    <mergeCell ref="C33:D33"/>
    <mergeCell ref="E33:F33"/>
    <mergeCell ref="C34:D34"/>
    <mergeCell ref="E34:F34"/>
    <mergeCell ref="C35:D35"/>
    <mergeCell ref="E35:F35"/>
    <mergeCell ref="C36:D36"/>
    <mergeCell ref="E36:F36"/>
    <mergeCell ref="C37:D37"/>
    <mergeCell ref="E37:F37"/>
    <mergeCell ref="C38:D38"/>
    <mergeCell ref="E38:F38"/>
    <mergeCell ref="A39:G39"/>
    <mergeCell ref="A43:G43"/>
    <mergeCell ref="A44:F44"/>
    <mergeCell ref="A45:F45"/>
    <mergeCell ref="A46:F46"/>
    <mergeCell ref="A47:F47"/>
    <mergeCell ref="A48:F48"/>
    <mergeCell ref="A49:F49"/>
    <mergeCell ref="A50:G50"/>
  </mergeCells>
  <pageMargins left="0.7" right="0.7" top="0.354166666666667" bottom="0.314583333333333" header="0.3" footer="0.3"/>
  <pageSetup paperSize="9" scale="92" orientation="portrait"/>
  <headerFooter/>
  <legacy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50"/>
  <sheetViews>
    <sheetView topLeftCell="A31" workbookViewId="0">
      <selection activeCell="A51" sqref="$A51:$XFD58"/>
    </sheetView>
  </sheetViews>
  <sheetFormatPr defaultColWidth="8.75" defaultRowHeight="16.5"/>
  <cols>
    <col min="1" max="1" width="13.3666666666667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119" t="s">
        <v>3</v>
      </c>
      <c r="C3" s="119"/>
      <c r="D3" s="119"/>
      <c r="E3" s="119"/>
      <c r="F3" s="119"/>
      <c r="G3" s="120"/>
      <c r="H3" s="7"/>
      <c r="I3" s="7"/>
      <c r="J3" s="7"/>
      <c r="K3" s="7"/>
    </row>
    <row r="4" spans="1:12">
      <c r="A4" s="8" t="s">
        <v>4</v>
      </c>
      <c r="B4" s="9" t="s">
        <v>138</v>
      </c>
      <c r="C4" s="10" t="s">
        <v>6</v>
      </c>
      <c r="D4" s="11" t="s">
        <v>139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2</v>
      </c>
      <c r="C7" s="18">
        <v>1.5</v>
      </c>
      <c r="D7" s="19"/>
      <c r="E7" s="18">
        <v>96.35</v>
      </c>
      <c r="F7" s="19"/>
      <c r="G7" s="21">
        <f>B7*C7*E7</f>
        <v>289.05</v>
      </c>
    </row>
    <row r="8" ht="16.15" customHeight="1" spans="1:12">
      <c r="A8" s="20" t="s">
        <v>15</v>
      </c>
      <c r="B8" s="20">
        <v>2</v>
      </c>
      <c r="C8" s="18">
        <v>1.5</v>
      </c>
      <c r="D8" s="19"/>
      <c r="E8" s="18">
        <v>206.68</v>
      </c>
      <c r="F8" s="19"/>
      <c r="G8" s="21">
        <f>B8*C8*E8</f>
        <v>620.04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909.09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ht="16.15" customHeight="1" spans="1:12">
      <c r="A13" s="20"/>
      <c r="B13" s="20"/>
      <c r="C13" s="26"/>
      <c r="D13" s="27"/>
      <c r="E13" s="26"/>
      <c r="F13" s="27"/>
      <c r="G13" s="28">
        <f>C13*E13</f>
        <v>0</v>
      </c>
    </row>
    <row r="14" ht="17.25" spans="1:12">
      <c r="A14" s="20" t="s">
        <v>16</v>
      </c>
      <c r="B14" s="22"/>
      <c r="C14" s="26"/>
      <c r="D14" s="27"/>
      <c r="E14" s="26"/>
      <c r="F14" s="27"/>
      <c r="G14" s="23">
        <f>SUM(G13:G13)</f>
        <v>0</v>
      </c>
    </row>
    <row r="15" spans="1:12">
      <c r="A15" s="14" t="s">
        <v>23</v>
      </c>
      <c r="B15" s="15"/>
      <c r="C15" s="15"/>
      <c r="D15" s="15"/>
      <c r="E15" s="15"/>
      <c r="F15" s="15"/>
      <c r="G15" s="16"/>
    </row>
    <row r="16" spans="1:12">
      <c r="A16" s="20" t="s">
        <v>19</v>
      </c>
      <c r="B16" s="20" t="s">
        <v>20</v>
      </c>
      <c r="C16" s="26" t="s">
        <v>21</v>
      </c>
      <c r="D16" s="27"/>
      <c r="E16" s="26" t="s">
        <v>22</v>
      </c>
      <c r="F16" s="27"/>
      <c r="G16" s="20" t="s">
        <v>13</v>
      </c>
    </row>
    <row r="17" spans="1:7">
      <c r="A17" s="29" t="s">
        <v>80</v>
      </c>
      <c r="B17" s="29" t="s">
        <v>33</v>
      </c>
      <c r="C17" s="26">
        <v>5</v>
      </c>
      <c r="D17" s="27"/>
      <c r="E17" s="31">
        <v>0.7</v>
      </c>
      <c r="F17" s="32"/>
      <c r="G17" s="28">
        <f>C17*E17</f>
        <v>3.5</v>
      </c>
    </row>
    <row r="18" ht="17.25" spans="1:7">
      <c r="A18" s="29" t="s">
        <v>16</v>
      </c>
      <c r="B18" s="30"/>
      <c r="C18" s="31"/>
      <c r="D18" s="32"/>
      <c r="E18" s="31"/>
      <c r="F18" s="32"/>
      <c r="G18" s="33">
        <f>SUM(G17:G17)</f>
        <v>3.5</v>
      </c>
    </row>
    <row r="19" spans="1:7">
      <c r="A19" s="24" t="s">
        <v>34</v>
      </c>
      <c r="B19" s="24"/>
      <c r="C19" s="24"/>
      <c r="D19" s="24"/>
      <c r="E19" s="24"/>
      <c r="F19" s="24"/>
      <c r="G19" s="24"/>
    </row>
    <row r="20" spans="1:7">
      <c r="A20" s="20" t="s">
        <v>35</v>
      </c>
      <c r="B20" s="20" t="s">
        <v>36</v>
      </c>
      <c r="C20" s="26" t="s">
        <v>21</v>
      </c>
      <c r="D20" s="27"/>
      <c r="E20" s="26" t="s">
        <v>37</v>
      </c>
      <c r="F20" s="27"/>
      <c r="G20" s="20" t="s">
        <v>38</v>
      </c>
    </row>
    <row r="21" ht="17.25" spans="1:7">
      <c r="A21" s="20" t="s">
        <v>140</v>
      </c>
      <c r="B21" s="20" t="s">
        <v>33</v>
      </c>
      <c r="C21" s="26">
        <v>2</v>
      </c>
      <c r="D21" s="27"/>
      <c r="E21" s="26">
        <v>93</v>
      </c>
      <c r="F21" s="27"/>
      <c r="G21" s="23">
        <f t="shared" ref="G21:G26" si="0">C21*E21</f>
        <v>186</v>
      </c>
    </row>
    <row r="22" ht="17.25" spans="1:7">
      <c r="A22" s="20" t="s">
        <v>16</v>
      </c>
      <c r="B22" s="22"/>
      <c r="C22" s="26"/>
      <c r="D22" s="27"/>
      <c r="E22" s="26"/>
      <c r="F22" s="27"/>
      <c r="G22" s="23">
        <v>0</v>
      </c>
    </row>
    <row r="23" spans="1:7">
      <c r="A23" s="14" t="s">
        <v>39</v>
      </c>
      <c r="B23" s="15"/>
      <c r="C23" s="15"/>
      <c r="D23" s="15"/>
      <c r="E23" s="15"/>
      <c r="F23" s="15"/>
      <c r="G23" s="16"/>
    </row>
    <row r="24" spans="1:7">
      <c r="A24" s="20" t="s">
        <v>35</v>
      </c>
      <c r="B24" s="20" t="s">
        <v>36</v>
      </c>
      <c r="C24" s="26" t="s">
        <v>40</v>
      </c>
      <c r="D24" s="27"/>
      <c r="E24" s="26" t="s">
        <v>22</v>
      </c>
      <c r="F24" s="27"/>
      <c r="G24" s="20" t="s">
        <v>13</v>
      </c>
    </row>
    <row r="25" spans="1:7">
      <c r="A25" s="20" t="s">
        <v>41</v>
      </c>
      <c r="B25" s="20" t="s">
        <v>42</v>
      </c>
      <c r="C25" s="26">
        <v>1</v>
      </c>
      <c r="D25" s="27"/>
      <c r="E25" s="26">
        <v>1.74</v>
      </c>
      <c r="F25" s="27"/>
      <c r="G25" s="21">
        <f t="shared" si="0"/>
        <v>1.74</v>
      </c>
    </row>
    <row r="26" spans="1:7">
      <c r="A26" s="20" t="s">
        <v>43</v>
      </c>
      <c r="B26" s="20" t="s">
        <v>44</v>
      </c>
      <c r="C26" s="26">
        <v>1</v>
      </c>
      <c r="D26" s="27"/>
      <c r="E26" s="26">
        <v>0.75</v>
      </c>
      <c r="F26" s="27"/>
      <c r="G26" s="21">
        <f t="shared" si="0"/>
        <v>0.75</v>
      </c>
    </row>
    <row r="27" ht="17.25" spans="1:7">
      <c r="A27" s="20" t="s">
        <v>16</v>
      </c>
      <c r="B27" s="34"/>
      <c r="C27" s="26"/>
      <c r="D27" s="27"/>
      <c r="E27" s="26"/>
      <c r="F27" s="27"/>
      <c r="G27" s="23">
        <f>SUM(G25:G26)</f>
        <v>2.49</v>
      </c>
    </row>
    <row r="28" spans="1:7">
      <c r="A28" s="14" t="s">
        <v>45</v>
      </c>
      <c r="B28" s="15"/>
      <c r="C28" s="15"/>
      <c r="D28" s="15"/>
      <c r="E28" s="15"/>
      <c r="F28" s="15"/>
      <c r="G28" s="16"/>
    </row>
    <row r="29" spans="1:7">
      <c r="A29" s="35" t="s">
        <v>46</v>
      </c>
      <c r="B29" s="36"/>
      <c r="C29" s="36"/>
      <c r="D29" s="36"/>
      <c r="E29" s="15"/>
      <c r="F29" s="15"/>
      <c r="G29" s="16"/>
    </row>
    <row r="30" spans="1:7">
      <c r="A30" s="37" t="s">
        <v>47</v>
      </c>
      <c r="B30" s="37" t="s">
        <v>48</v>
      </c>
      <c r="C30" s="37" t="s">
        <v>49</v>
      </c>
      <c r="D30" s="38"/>
      <c r="E30" s="39" t="s">
        <v>50</v>
      </c>
      <c r="F30" s="27"/>
      <c r="G30" s="20" t="s">
        <v>13</v>
      </c>
    </row>
    <row r="31" s="1" customFormat="1" ht="17.25" spans="1:7">
      <c r="A31" s="20" t="s">
        <v>51</v>
      </c>
      <c r="B31" s="20">
        <v>180000</v>
      </c>
      <c r="C31" s="52">
        <v>5</v>
      </c>
      <c r="D31" s="38"/>
      <c r="E31" s="40">
        <v>1.5</v>
      </c>
      <c r="F31" s="41"/>
      <c r="G31" s="21">
        <f t="shared" ref="G31:G37" si="1">IFERROR(B31/C31/12/22/8*E31,0)</f>
        <v>25.5681818181818</v>
      </c>
    </row>
    <row r="32" s="1" customFormat="1" ht="17.25" spans="1:7">
      <c r="A32" s="20" t="s">
        <v>77</v>
      </c>
      <c r="B32" s="20">
        <v>138000</v>
      </c>
      <c r="C32" s="26">
        <v>5</v>
      </c>
      <c r="D32" s="27"/>
      <c r="E32" s="40">
        <v>1.5</v>
      </c>
      <c r="F32" s="41"/>
      <c r="G32" s="21">
        <f t="shared" si="1"/>
        <v>19.6022727272727</v>
      </c>
    </row>
    <row r="33" s="1" customFormat="1" ht="17.25" spans="1:7">
      <c r="A33" s="26" t="s">
        <v>92</v>
      </c>
      <c r="B33" s="20">
        <v>88500</v>
      </c>
      <c r="C33" s="26">
        <v>5</v>
      </c>
      <c r="D33" s="27"/>
      <c r="E33" s="40">
        <v>1.5</v>
      </c>
      <c r="F33" s="41"/>
      <c r="G33" s="21">
        <f t="shared" si="1"/>
        <v>12.5710227272727</v>
      </c>
    </row>
    <row r="34" s="1" customFormat="1" ht="17.25" spans="1:7">
      <c r="A34" s="26" t="s">
        <v>86</v>
      </c>
      <c r="B34" s="20">
        <v>1188</v>
      </c>
      <c r="C34" s="26">
        <v>5</v>
      </c>
      <c r="D34" s="27"/>
      <c r="E34" s="40">
        <v>1.5</v>
      </c>
      <c r="F34" s="41"/>
      <c r="G34" s="21">
        <f t="shared" si="1"/>
        <v>0.16875</v>
      </c>
    </row>
    <row r="35" s="1" customFormat="1" ht="17.25" spans="1:7">
      <c r="A35" s="26" t="s">
        <v>52</v>
      </c>
      <c r="B35" s="20">
        <v>4000</v>
      </c>
      <c r="C35" s="26">
        <v>5</v>
      </c>
      <c r="D35" s="27"/>
      <c r="E35" s="40">
        <v>1.5</v>
      </c>
      <c r="F35" s="41"/>
      <c r="G35" s="21">
        <f t="shared" si="1"/>
        <v>0.568181818181818</v>
      </c>
    </row>
    <row r="36" s="1" customFormat="1" ht="17.25" spans="1:7">
      <c r="A36" s="26" t="s">
        <v>53</v>
      </c>
      <c r="B36" s="20">
        <v>3550</v>
      </c>
      <c r="C36" s="26">
        <v>5</v>
      </c>
      <c r="D36" s="27"/>
      <c r="E36" s="40">
        <v>1.5</v>
      </c>
      <c r="F36" s="41"/>
      <c r="G36" s="21">
        <f t="shared" si="1"/>
        <v>0.504261363636364</v>
      </c>
    </row>
    <row r="37" s="1" customFormat="1" ht="17.25" spans="1:7">
      <c r="A37" s="26" t="s">
        <v>87</v>
      </c>
      <c r="B37" s="20">
        <v>5000</v>
      </c>
      <c r="C37" s="26">
        <v>5</v>
      </c>
      <c r="D37" s="27"/>
      <c r="E37" s="40">
        <v>1.5</v>
      </c>
      <c r="F37" s="41"/>
      <c r="G37" s="21">
        <f t="shared" si="1"/>
        <v>0.710227272727273</v>
      </c>
    </row>
    <row r="38" ht="17.25" spans="1:7">
      <c r="A38" s="26" t="s">
        <v>16</v>
      </c>
      <c r="B38" s="34"/>
      <c r="C38" s="26"/>
      <c r="D38" s="27"/>
      <c r="E38" s="39"/>
      <c r="F38" s="27"/>
      <c r="G38" s="23">
        <f>SUM(G31:G37)</f>
        <v>59.6928977272727</v>
      </c>
    </row>
    <row r="39" spans="1:7">
      <c r="A39" s="42" t="s">
        <v>54</v>
      </c>
      <c r="B39" s="43"/>
      <c r="C39" s="43"/>
      <c r="D39" s="43"/>
      <c r="E39" s="43"/>
      <c r="F39" s="43"/>
      <c r="G39" s="44"/>
    </row>
    <row r="40" ht="30" spans="1:7">
      <c r="A40" s="17" t="s">
        <v>35</v>
      </c>
      <c r="B40" s="17" t="s">
        <v>48</v>
      </c>
      <c r="C40" s="18" t="s">
        <v>55</v>
      </c>
      <c r="D40" s="17" t="s">
        <v>56</v>
      </c>
      <c r="E40" s="17" t="s">
        <v>49</v>
      </c>
      <c r="F40" s="17" t="s">
        <v>50</v>
      </c>
      <c r="G40" s="17" t="s">
        <v>13</v>
      </c>
    </row>
    <row r="41" ht="15" spans="1:7">
      <c r="A41" s="20" t="s">
        <v>88</v>
      </c>
      <c r="B41" s="45">
        <v>46244103.63</v>
      </c>
      <c r="C41" s="20">
        <v>13777</v>
      </c>
      <c r="D41" s="20">
        <v>580</v>
      </c>
      <c r="E41" s="20">
        <v>50</v>
      </c>
      <c r="F41" s="20">
        <v>1.5</v>
      </c>
      <c r="G41" s="21">
        <f>IFERROR(B41/C41/E41/12/22/8*D41*F41,0)</f>
        <v>27.6539416251641</v>
      </c>
    </row>
    <row r="42" ht="17.25" spans="1:7">
      <c r="A42" s="20" t="s">
        <v>16</v>
      </c>
      <c r="B42" s="20"/>
      <c r="C42" s="20"/>
      <c r="D42" s="20"/>
      <c r="E42" s="20"/>
      <c r="F42" s="20"/>
      <c r="G42" s="33">
        <f>SUM(G41:G41)</f>
        <v>27.6539416251641</v>
      </c>
    </row>
    <row r="43" ht="15" spans="1:7">
      <c r="A43" s="24" t="s">
        <v>58</v>
      </c>
      <c r="B43" s="24"/>
      <c r="C43" s="24"/>
      <c r="D43" s="24"/>
      <c r="E43" s="24"/>
      <c r="F43" s="24"/>
      <c r="G43" s="24"/>
    </row>
    <row r="44" spans="1:7">
      <c r="A44" s="14" t="s">
        <v>59</v>
      </c>
      <c r="B44" s="15"/>
      <c r="C44" s="15"/>
      <c r="D44" s="15"/>
      <c r="E44" s="15"/>
      <c r="F44" s="16"/>
      <c r="G44" s="21">
        <f>(G9+G14+G18+G27+G38+G42)*G45</f>
        <v>180.436831083439</v>
      </c>
    </row>
    <row r="45" spans="1:7">
      <c r="A45" s="14" t="s">
        <v>60</v>
      </c>
      <c r="B45" s="15"/>
      <c r="C45" s="15"/>
      <c r="D45" s="15"/>
      <c r="E45" s="15"/>
      <c r="F45" s="16"/>
      <c r="G45" s="28">
        <v>0.18</v>
      </c>
    </row>
    <row r="46" spans="1:7">
      <c r="A46" s="46" t="s">
        <v>61</v>
      </c>
      <c r="B46" s="47"/>
      <c r="C46" s="47"/>
      <c r="D46" s="47"/>
      <c r="E46" s="47"/>
      <c r="F46" s="48"/>
      <c r="G46" s="28">
        <f>G47</f>
        <v>0.16</v>
      </c>
    </row>
    <row r="47" spans="1:7">
      <c r="A47" s="14" t="s">
        <v>62</v>
      </c>
      <c r="B47" s="15"/>
      <c r="C47" s="15"/>
      <c r="D47" s="15"/>
      <c r="E47" s="15"/>
      <c r="F47" s="16"/>
      <c r="G47" s="28">
        <v>0.16</v>
      </c>
    </row>
    <row r="48" ht="17.25" spans="1:7">
      <c r="A48" s="49" t="s">
        <v>16</v>
      </c>
      <c r="B48" s="50"/>
      <c r="C48" s="50"/>
      <c r="D48" s="50"/>
      <c r="E48" s="50"/>
      <c r="F48" s="51"/>
      <c r="G48" s="33">
        <f>G44+G46</f>
        <v>180.596831083439</v>
      </c>
    </row>
    <row r="49" ht="17.25" spans="1:7">
      <c r="A49" s="14" t="s">
        <v>63</v>
      </c>
      <c r="B49" s="15"/>
      <c r="C49" s="15"/>
      <c r="D49" s="15"/>
      <c r="E49" s="15"/>
      <c r="F49" s="16"/>
      <c r="G49" s="23">
        <f>G9+G14+G18+G27+G38+G42+G48</f>
        <v>1183.02367043588</v>
      </c>
    </row>
    <row r="50" ht="30" customHeight="1" spans="1:7">
      <c r="A50" s="46" t="s">
        <v>64</v>
      </c>
      <c r="B50" s="47"/>
      <c r="C50" s="47"/>
      <c r="D50" s="47"/>
      <c r="E50" s="47"/>
      <c r="F50" s="47"/>
      <c r="G50" s="48"/>
    </row>
  </sheetData>
  <mergeCells count="72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A15:G15"/>
    <mergeCell ref="C16:D16"/>
    <mergeCell ref="E16:F16"/>
    <mergeCell ref="C17:D17"/>
    <mergeCell ref="E17:F17"/>
    <mergeCell ref="C18:D18"/>
    <mergeCell ref="E18:F18"/>
    <mergeCell ref="A19:G19"/>
    <mergeCell ref="C20:D20"/>
    <mergeCell ref="E20:F20"/>
    <mergeCell ref="C21:D21"/>
    <mergeCell ref="E21:F21"/>
    <mergeCell ref="C22:D22"/>
    <mergeCell ref="E22:F22"/>
    <mergeCell ref="A23:G23"/>
    <mergeCell ref="C24:D24"/>
    <mergeCell ref="E24:F24"/>
    <mergeCell ref="C25:D25"/>
    <mergeCell ref="E25:F25"/>
    <mergeCell ref="C26:D26"/>
    <mergeCell ref="E26:F26"/>
    <mergeCell ref="C27:D27"/>
    <mergeCell ref="E27:F27"/>
    <mergeCell ref="A28:G28"/>
    <mergeCell ref="A29:G29"/>
    <mergeCell ref="C30:D30"/>
    <mergeCell ref="E30:F30"/>
    <mergeCell ref="C31:D31"/>
    <mergeCell ref="E31:F31"/>
    <mergeCell ref="C32:D32"/>
    <mergeCell ref="E32:F32"/>
    <mergeCell ref="C33:D33"/>
    <mergeCell ref="E33:F33"/>
    <mergeCell ref="C34:D34"/>
    <mergeCell ref="E34:F34"/>
    <mergeCell ref="C35:D35"/>
    <mergeCell ref="E35:F35"/>
    <mergeCell ref="C36:D36"/>
    <mergeCell ref="E36:F36"/>
    <mergeCell ref="C37:D37"/>
    <mergeCell ref="E37:F37"/>
    <mergeCell ref="C38:D38"/>
    <mergeCell ref="E38:F38"/>
    <mergeCell ref="A39:G39"/>
    <mergeCell ref="A43:G43"/>
    <mergeCell ref="A44:F44"/>
    <mergeCell ref="A45:F45"/>
    <mergeCell ref="A46:F46"/>
    <mergeCell ref="A47:F47"/>
    <mergeCell ref="A48:F48"/>
    <mergeCell ref="A49:F49"/>
    <mergeCell ref="A50:G50"/>
  </mergeCells>
  <pageMargins left="0.7" right="0.7" top="0.354166666666667" bottom="0.0784722222222222" header="0.3" footer="0.3"/>
  <pageSetup paperSize="9" scale="90" orientation="portrait"/>
  <headerFooter/>
  <legacy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71"/>
  <sheetViews>
    <sheetView workbookViewId="0">
      <selection activeCell="A10" sqref="A10:G10"/>
    </sheetView>
  </sheetViews>
  <sheetFormatPr defaultColWidth="8.75" defaultRowHeight="16.5"/>
  <cols>
    <col min="1" max="1" width="13.3666666666667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119" t="s">
        <v>3</v>
      </c>
      <c r="C3" s="119"/>
      <c r="D3" s="119"/>
      <c r="E3" s="119"/>
      <c r="F3" s="119"/>
      <c r="G3" s="120"/>
      <c r="H3" s="7"/>
      <c r="I3" s="7"/>
      <c r="J3" s="7"/>
      <c r="K3" s="7"/>
    </row>
    <row r="4" spans="1:12">
      <c r="A4" s="8" t="s">
        <v>4</v>
      </c>
      <c r="B4" s="9" t="s">
        <v>141</v>
      </c>
      <c r="C4" s="10" t="s">
        <v>6</v>
      </c>
      <c r="D4" s="11" t="s">
        <v>142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2</v>
      </c>
      <c r="C7" s="18">
        <v>2</v>
      </c>
      <c r="D7" s="19"/>
      <c r="E7" s="18">
        <v>96.35</v>
      </c>
      <c r="F7" s="19"/>
      <c r="G7" s="21">
        <f>B7*C7*E7</f>
        <v>385.4</v>
      </c>
    </row>
    <row r="8" ht="16.15" customHeight="1" spans="1:12">
      <c r="A8" s="20" t="s">
        <v>15</v>
      </c>
      <c r="B8" s="20">
        <v>2</v>
      </c>
      <c r="C8" s="18">
        <v>2</v>
      </c>
      <c r="D8" s="19"/>
      <c r="E8" s="18">
        <v>206.68</v>
      </c>
      <c r="F8" s="19"/>
      <c r="G8" s="21">
        <f>B8*C8*E8</f>
        <v>826.72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1212.12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ht="16.15" customHeight="1" spans="1:12">
      <c r="A13" s="20"/>
      <c r="B13" s="20"/>
      <c r="C13" s="26"/>
      <c r="D13" s="27"/>
      <c r="E13" s="26"/>
      <c r="F13" s="27"/>
      <c r="G13" s="28"/>
    </row>
    <row r="14" ht="17.25" spans="1:12">
      <c r="A14" s="20" t="s">
        <v>16</v>
      </c>
      <c r="B14" s="22"/>
      <c r="C14" s="26"/>
      <c r="D14" s="27"/>
      <c r="E14" s="26"/>
      <c r="F14" s="27"/>
      <c r="G14" s="23">
        <f>SUM(G13:G13)</f>
        <v>0</v>
      </c>
    </row>
    <row r="15" spans="1:12">
      <c r="A15" s="14" t="s">
        <v>23</v>
      </c>
      <c r="B15" s="15"/>
      <c r="C15" s="15"/>
      <c r="D15" s="15"/>
      <c r="E15" s="15"/>
      <c r="F15" s="15"/>
      <c r="G15" s="16"/>
    </row>
    <row r="16" spans="1:12">
      <c r="A16" s="20" t="s">
        <v>19</v>
      </c>
      <c r="B16" s="20" t="s">
        <v>20</v>
      </c>
      <c r="C16" s="26" t="s">
        <v>21</v>
      </c>
      <c r="D16" s="27"/>
      <c r="E16" s="26" t="s">
        <v>22</v>
      </c>
      <c r="F16" s="27"/>
      <c r="G16" s="20" t="s">
        <v>13</v>
      </c>
    </row>
    <row r="17" spans="1:7">
      <c r="A17" s="29"/>
      <c r="B17" s="29"/>
      <c r="C17" s="26"/>
      <c r="D17" s="27"/>
      <c r="E17" s="31"/>
      <c r="F17" s="32"/>
      <c r="G17" s="28">
        <f>C17*E17</f>
        <v>0</v>
      </c>
    </row>
    <row r="18" ht="17.25" spans="1:7">
      <c r="A18" s="29" t="s">
        <v>16</v>
      </c>
      <c r="B18" s="30"/>
      <c r="C18" s="31"/>
      <c r="D18" s="32"/>
      <c r="E18" s="31"/>
      <c r="F18" s="32"/>
      <c r="G18" s="33">
        <f>SUM(G17:G17)</f>
        <v>0</v>
      </c>
    </row>
    <row r="19" spans="1:7">
      <c r="A19" s="24" t="s">
        <v>34</v>
      </c>
      <c r="B19" s="24"/>
      <c r="C19" s="24"/>
      <c r="D19" s="24"/>
      <c r="E19" s="24"/>
      <c r="F19" s="24"/>
      <c r="G19" s="24"/>
    </row>
    <row r="20" spans="1:7">
      <c r="A20" s="20" t="s">
        <v>35</v>
      </c>
      <c r="B20" s="20" t="s">
        <v>36</v>
      </c>
      <c r="C20" s="26" t="s">
        <v>21</v>
      </c>
      <c r="D20" s="27"/>
      <c r="E20" s="26" t="s">
        <v>37</v>
      </c>
      <c r="F20" s="27"/>
      <c r="G20" s="20" t="s">
        <v>38</v>
      </c>
    </row>
    <row r="21" ht="17.25" spans="1:7">
      <c r="A21" s="20"/>
      <c r="B21" s="22"/>
      <c r="C21" s="26"/>
      <c r="D21" s="27"/>
      <c r="E21" s="26"/>
      <c r="F21" s="27"/>
      <c r="G21" s="23">
        <f t="shared" ref="G21:G26" si="0">C21*E21</f>
        <v>0</v>
      </c>
    </row>
    <row r="22" ht="17.25" spans="1:7">
      <c r="A22" s="20" t="s">
        <v>16</v>
      </c>
      <c r="B22" s="22"/>
      <c r="C22" s="26"/>
      <c r="D22" s="27"/>
      <c r="E22" s="26"/>
      <c r="F22" s="27"/>
      <c r="G22" s="23">
        <v>0</v>
      </c>
    </row>
    <row r="23" spans="1:7">
      <c r="A23" s="14" t="s">
        <v>39</v>
      </c>
      <c r="B23" s="15"/>
      <c r="C23" s="15"/>
      <c r="D23" s="15"/>
      <c r="E23" s="15"/>
      <c r="F23" s="15"/>
      <c r="G23" s="16"/>
    </row>
    <row r="24" spans="1:7">
      <c r="A24" s="20" t="s">
        <v>35</v>
      </c>
      <c r="B24" s="20" t="s">
        <v>36</v>
      </c>
      <c r="C24" s="26" t="s">
        <v>40</v>
      </c>
      <c r="D24" s="27"/>
      <c r="E24" s="26" t="s">
        <v>22</v>
      </c>
      <c r="F24" s="27"/>
      <c r="G24" s="20" t="s">
        <v>13</v>
      </c>
    </row>
    <row r="25" spans="1:7">
      <c r="A25" s="20" t="s">
        <v>41</v>
      </c>
      <c r="B25" s="20" t="s">
        <v>42</v>
      </c>
      <c r="C25" s="26">
        <v>1</v>
      </c>
      <c r="D25" s="27"/>
      <c r="E25" s="26">
        <v>1.74</v>
      </c>
      <c r="F25" s="27"/>
      <c r="G25" s="21">
        <f t="shared" si="0"/>
        <v>1.74</v>
      </c>
    </row>
    <row r="26" spans="1:7">
      <c r="A26" s="20" t="s">
        <v>43</v>
      </c>
      <c r="B26" s="20" t="s">
        <v>44</v>
      </c>
      <c r="C26" s="26">
        <v>1</v>
      </c>
      <c r="D26" s="27"/>
      <c r="E26" s="26">
        <v>0.75</v>
      </c>
      <c r="F26" s="27"/>
      <c r="G26" s="21">
        <f t="shared" si="0"/>
        <v>0.75</v>
      </c>
    </row>
    <row r="27" ht="17.25" spans="1:7">
      <c r="A27" s="20" t="s">
        <v>16</v>
      </c>
      <c r="B27" s="34"/>
      <c r="C27" s="26"/>
      <c r="D27" s="27"/>
      <c r="E27" s="26"/>
      <c r="F27" s="27"/>
      <c r="G27" s="23">
        <f>SUM(G25:G26)</f>
        <v>2.49</v>
      </c>
    </row>
    <row r="28" spans="1:7">
      <c r="A28" s="14" t="s">
        <v>45</v>
      </c>
      <c r="B28" s="15"/>
      <c r="C28" s="15"/>
      <c r="D28" s="15"/>
      <c r="E28" s="15"/>
      <c r="F28" s="15"/>
      <c r="G28" s="16"/>
    </row>
    <row r="29" spans="1:7">
      <c r="A29" s="35" t="s">
        <v>46</v>
      </c>
      <c r="B29" s="36"/>
      <c r="C29" s="36"/>
      <c r="D29" s="36"/>
      <c r="E29" s="15"/>
      <c r="F29" s="15"/>
      <c r="G29" s="16"/>
    </row>
    <row r="30" spans="1:7">
      <c r="A30" s="37" t="s">
        <v>47</v>
      </c>
      <c r="B30" s="37" t="s">
        <v>48</v>
      </c>
      <c r="C30" s="37" t="s">
        <v>49</v>
      </c>
      <c r="D30" s="38"/>
      <c r="E30" s="39" t="s">
        <v>50</v>
      </c>
      <c r="F30" s="27"/>
      <c r="G30" s="20" t="s">
        <v>13</v>
      </c>
    </row>
    <row r="31" s="1" customFormat="1" ht="17.25" spans="1:7">
      <c r="A31" s="20" t="s">
        <v>51</v>
      </c>
      <c r="B31" s="20">
        <v>180000</v>
      </c>
      <c r="C31" s="52">
        <v>5</v>
      </c>
      <c r="D31" s="38"/>
      <c r="E31" s="40">
        <v>2</v>
      </c>
      <c r="F31" s="41"/>
      <c r="G31" s="21">
        <f t="shared" ref="G31:G37" si="1">IFERROR(B31/C31/12/22/8*E31,0)</f>
        <v>34.0909090909091</v>
      </c>
    </row>
    <row r="32" s="1" customFormat="1" ht="17.25" spans="1:7">
      <c r="A32" s="20" t="s">
        <v>77</v>
      </c>
      <c r="B32" s="20">
        <v>138000</v>
      </c>
      <c r="C32" s="26">
        <v>5</v>
      </c>
      <c r="D32" s="27"/>
      <c r="E32" s="40">
        <v>2</v>
      </c>
      <c r="F32" s="41"/>
      <c r="G32" s="21">
        <f t="shared" si="1"/>
        <v>26.1363636363636</v>
      </c>
    </row>
    <row r="33" s="1" customFormat="1" ht="17.25" spans="1:7">
      <c r="A33" s="26" t="s">
        <v>92</v>
      </c>
      <c r="B33" s="20">
        <v>88500</v>
      </c>
      <c r="C33" s="26">
        <v>5</v>
      </c>
      <c r="D33" s="27"/>
      <c r="E33" s="40">
        <v>2</v>
      </c>
      <c r="F33" s="41"/>
      <c r="G33" s="21">
        <f t="shared" si="1"/>
        <v>16.7613636363636</v>
      </c>
    </row>
    <row r="34" s="1" customFormat="1" ht="17.25" spans="1:7">
      <c r="A34" s="26" t="s">
        <v>86</v>
      </c>
      <c r="B34" s="20">
        <v>1188</v>
      </c>
      <c r="C34" s="26">
        <v>5</v>
      </c>
      <c r="D34" s="27"/>
      <c r="E34" s="40">
        <v>2</v>
      </c>
      <c r="F34" s="41"/>
      <c r="G34" s="21">
        <f t="shared" si="1"/>
        <v>0.225</v>
      </c>
    </row>
    <row r="35" s="1" customFormat="1" ht="17.25" spans="1:7">
      <c r="A35" s="26" t="s">
        <v>52</v>
      </c>
      <c r="B35" s="20">
        <v>4000</v>
      </c>
      <c r="C35" s="26">
        <v>5</v>
      </c>
      <c r="D35" s="27"/>
      <c r="E35" s="40">
        <v>2</v>
      </c>
      <c r="F35" s="41"/>
      <c r="G35" s="21">
        <f t="shared" si="1"/>
        <v>0.757575757575758</v>
      </c>
    </row>
    <row r="36" s="1" customFormat="1" ht="17.25" spans="1:7">
      <c r="A36" s="26" t="s">
        <v>53</v>
      </c>
      <c r="B36" s="20">
        <v>3550</v>
      </c>
      <c r="C36" s="26">
        <v>5</v>
      </c>
      <c r="D36" s="27"/>
      <c r="E36" s="40">
        <v>2</v>
      </c>
      <c r="F36" s="41"/>
      <c r="G36" s="21">
        <f t="shared" si="1"/>
        <v>0.672348484848485</v>
      </c>
    </row>
    <row r="37" s="1" customFormat="1" ht="17.25" spans="1:7">
      <c r="A37" s="26" t="s">
        <v>87</v>
      </c>
      <c r="B37" s="20">
        <v>5000</v>
      </c>
      <c r="C37" s="26">
        <v>5</v>
      </c>
      <c r="D37" s="27"/>
      <c r="E37" s="40">
        <v>2</v>
      </c>
      <c r="F37" s="41"/>
      <c r="G37" s="21">
        <f t="shared" si="1"/>
        <v>0.946969696969697</v>
      </c>
    </row>
    <row r="38" ht="17.25" spans="1:7">
      <c r="A38" s="26" t="s">
        <v>16</v>
      </c>
      <c r="B38" s="34"/>
      <c r="C38" s="26"/>
      <c r="D38" s="27"/>
      <c r="E38" s="39"/>
      <c r="F38" s="27"/>
      <c r="G38" s="23">
        <f>SUM(G31:G37)</f>
        <v>79.5905303030303</v>
      </c>
    </row>
    <row r="39" spans="1:7">
      <c r="A39" s="42" t="s">
        <v>54</v>
      </c>
      <c r="B39" s="43"/>
      <c r="C39" s="43"/>
      <c r="D39" s="43"/>
      <c r="E39" s="43"/>
      <c r="F39" s="43"/>
      <c r="G39" s="44"/>
    </row>
    <row r="40" ht="30" spans="1:7">
      <c r="A40" s="17" t="s">
        <v>35</v>
      </c>
      <c r="B40" s="17" t="s">
        <v>48</v>
      </c>
      <c r="C40" s="18" t="s">
        <v>55</v>
      </c>
      <c r="D40" s="17" t="s">
        <v>56</v>
      </c>
      <c r="E40" s="17" t="s">
        <v>49</v>
      </c>
      <c r="F40" s="17" t="s">
        <v>50</v>
      </c>
      <c r="G40" s="17" t="s">
        <v>13</v>
      </c>
    </row>
    <row r="41" ht="15" spans="1:7">
      <c r="A41" s="20" t="s">
        <v>88</v>
      </c>
      <c r="B41" s="45">
        <v>46244103.63</v>
      </c>
      <c r="C41" s="20">
        <v>13777</v>
      </c>
      <c r="D41" s="20">
        <v>580</v>
      </c>
      <c r="E41" s="20">
        <v>50</v>
      </c>
      <c r="F41" s="20">
        <v>2</v>
      </c>
      <c r="G41" s="21">
        <f>IFERROR(B41/C41/E41/12/22/8*D41*F41,0)</f>
        <v>36.8719221668855</v>
      </c>
    </row>
    <row r="42" ht="17.25" spans="1:7">
      <c r="A42" s="20" t="s">
        <v>16</v>
      </c>
      <c r="B42" s="20"/>
      <c r="C42" s="20"/>
      <c r="D42" s="20"/>
      <c r="E42" s="20"/>
      <c r="F42" s="20"/>
      <c r="G42" s="33">
        <f>SUM(G41:G41)</f>
        <v>36.8719221668855</v>
      </c>
    </row>
    <row r="43" ht="15" spans="1:7">
      <c r="A43" s="24" t="s">
        <v>58</v>
      </c>
      <c r="B43" s="24"/>
      <c r="C43" s="24"/>
      <c r="D43" s="24"/>
      <c r="E43" s="24"/>
      <c r="F43" s="24"/>
      <c r="G43" s="24"/>
    </row>
    <row r="44" spans="1:7">
      <c r="A44" s="14" t="s">
        <v>59</v>
      </c>
      <c r="B44" s="15"/>
      <c r="C44" s="15"/>
      <c r="D44" s="15"/>
      <c r="E44" s="15"/>
      <c r="F44" s="16"/>
      <c r="G44" s="21">
        <f>(G9+G14+G18+G27+G38+G42)*G45</f>
        <v>239.593041444585</v>
      </c>
    </row>
    <row r="45" spans="1:7">
      <c r="A45" s="14" t="s">
        <v>60</v>
      </c>
      <c r="B45" s="15"/>
      <c r="C45" s="15"/>
      <c r="D45" s="15"/>
      <c r="E45" s="15"/>
      <c r="F45" s="16"/>
      <c r="G45" s="28">
        <v>0.18</v>
      </c>
    </row>
    <row r="46" spans="1:7">
      <c r="A46" s="46" t="s">
        <v>61</v>
      </c>
      <c r="B46" s="47"/>
      <c r="C46" s="47"/>
      <c r="D46" s="47"/>
      <c r="E46" s="47"/>
      <c r="F46" s="48"/>
      <c r="G46" s="28">
        <f>G47</f>
        <v>0.16</v>
      </c>
    </row>
    <row r="47" spans="1:7">
      <c r="A47" s="14" t="s">
        <v>62</v>
      </c>
      <c r="B47" s="15"/>
      <c r="C47" s="15"/>
      <c r="D47" s="15"/>
      <c r="E47" s="15"/>
      <c r="F47" s="16"/>
      <c r="G47" s="28">
        <v>0.16</v>
      </c>
    </row>
    <row r="48" ht="17.25" spans="1:7">
      <c r="A48" s="49" t="s">
        <v>16</v>
      </c>
      <c r="B48" s="50"/>
      <c r="C48" s="50"/>
      <c r="D48" s="50"/>
      <c r="E48" s="50"/>
      <c r="F48" s="51"/>
      <c r="G48" s="33">
        <f>G44+G46</f>
        <v>239.753041444585</v>
      </c>
    </row>
    <row r="49" ht="17.25" spans="1:7">
      <c r="A49" s="14" t="s">
        <v>63</v>
      </c>
      <c r="B49" s="15"/>
      <c r="C49" s="15"/>
      <c r="D49" s="15"/>
      <c r="E49" s="15"/>
      <c r="F49" s="16"/>
      <c r="G49" s="23">
        <f>G9+G14+G18+G27+G38+G42+G48</f>
        <v>1570.8254939145</v>
      </c>
    </row>
    <row r="50" ht="30" customHeight="1" spans="1:7">
      <c r="A50" s="46" t="s">
        <v>64</v>
      </c>
      <c r="B50" s="47"/>
      <c r="C50" s="47"/>
      <c r="D50" s="47"/>
      <c r="E50" s="47"/>
      <c r="F50" s="47"/>
      <c r="G50" s="48"/>
    </row>
    <row r="71" ht="13.5"/>
  </sheetData>
  <mergeCells count="72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A15:G15"/>
    <mergeCell ref="C16:D16"/>
    <mergeCell ref="E16:F16"/>
    <mergeCell ref="C17:D17"/>
    <mergeCell ref="E17:F17"/>
    <mergeCell ref="C18:D18"/>
    <mergeCell ref="E18:F18"/>
    <mergeCell ref="A19:G19"/>
    <mergeCell ref="C20:D20"/>
    <mergeCell ref="E20:F20"/>
    <mergeCell ref="C21:D21"/>
    <mergeCell ref="E21:F21"/>
    <mergeCell ref="C22:D22"/>
    <mergeCell ref="E22:F22"/>
    <mergeCell ref="A23:G23"/>
    <mergeCell ref="C24:D24"/>
    <mergeCell ref="E24:F24"/>
    <mergeCell ref="C25:D25"/>
    <mergeCell ref="E25:F25"/>
    <mergeCell ref="C26:D26"/>
    <mergeCell ref="E26:F26"/>
    <mergeCell ref="C27:D27"/>
    <mergeCell ref="E27:F27"/>
    <mergeCell ref="A28:G28"/>
    <mergeCell ref="A29:G29"/>
    <mergeCell ref="C30:D30"/>
    <mergeCell ref="E30:F30"/>
    <mergeCell ref="C31:D31"/>
    <mergeCell ref="E31:F31"/>
    <mergeCell ref="C32:D32"/>
    <mergeCell ref="E32:F32"/>
    <mergeCell ref="C33:D33"/>
    <mergeCell ref="E33:F33"/>
    <mergeCell ref="C34:D34"/>
    <mergeCell ref="E34:F34"/>
    <mergeCell ref="C35:D35"/>
    <mergeCell ref="E35:F35"/>
    <mergeCell ref="C36:D36"/>
    <mergeCell ref="E36:F36"/>
    <mergeCell ref="C37:D37"/>
    <mergeCell ref="E37:F37"/>
    <mergeCell ref="C38:D38"/>
    <mergeCell ref="E38:F38"/>
    <mergeCell ref="A39:G39"/>
    <mergeCell ref="A43:G43"/>
    <mergeCell ref="A44:F44"/>
    <mergeCell ref="A45:F45"/>
    <mergeCell ref="A46:F46"/>
    <mergeCell ref="A47:F47"/>
    <mergeCell ref="A48:F48"/>
    <mergeCell ref="A49:F49"/>
    <mergeCell ref="A50:G50"/>
  </mergeCells>
  <pageMargins left="0.7" right="0.7" top="0.314583333333333" bottom="0.314583333333333" header="0.3" footer="0.3"/>
  <pageSetup paperSize="9" scale="89" orientation="portrait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53"/>
  <sheetViews>
    <sheetView workbookViewId="0">
      <selection activeCell="A24" sqref="$A24:$XFD24"/>
    </sheetView>
  </sheetViews>
  <sheetFormatPr defaultColWidth="9" defaultRowHeight="13.5" outlineLevelCol="6"/>
  <cols>
    <col min="1" max="1" width="14.125" style="128" customWidth="1"/>
    <col min="2" max="2" width="16" style="128" customWidth="1"/>
    <col min="3" max="6" width="9" style="128"/>
    <col min="7" max="7" width="13.125" style="128" customWidth="1"/>
    <col min="8" max="16384" width="9" style="128"/>
  </cols>
  <sheetData>
    <row r="1" ht="16.5" spans="1:7">
      <c r="A1" s="1" t="s">
        <v>0</v>
      </c>
      <c r="B1" s="1"/>
      <c r="C1" s="1"/>
      <c r="D1" s="1"/>
      <c r="E1" s="1"/>
      <c r="F1" s="1"/>
      <c r="G1" s="1"/>
    </row>
    <row r="2" ht="30" spans="1:7">
      <c r="A2" s="2" t="s">
        <v>1</v>
      </c>
      <c r="B2" s="2"/>
      <c r="C2" s="2"/>
      <c r="D2" s="2"/>
      <c r="E2" s="2"/>
      <c r="F2" s="2"/>
      <c r="G2" s="2"/>
    </row>
    <row r="3" ht="28.5" spans="1:7">
      <c r="A3" s="4" t="s">
        <v>2</v>
      </c>
      <c r="B3" s="5" t="s">
        <v>3</v>
      </c>
      <c r="C3" s="5"/>
      <c r="D3" s="5"/>
      <c r="E3" s="5"/>
      <c r="F3" s="5"/>
      <c r="G3" s="6"/>
    </row>
    <row r="4" ht="15" spans="1:7">
      <c r="A4" s="8" t="s">
        <v>4</v>
      </c>
      <c r="B4" s="9" t="s">
        <v>67</v>
      </c>
      <c r="C4" s="10" t="s">
        <v>6</v>
      </c>
      <c r="D4" s="11" t="s">
        <v>68</v>
      </c>
      <c r="E4" s="11"/>
      <c r="F4" s="11"/>
      <c r="G4" s="12"/>
    </row>
    <row r="5" ht="15" spans="1:7">
      <c r="A5" s="14" t="s">
        <v>8</v>
      </c>
      <c r="B5" s="15"/>
      <c r="C5" s="15"/>
      <c r="D5" s="15"/>
      <c r="E5" s="15"/>
      <c r="F5" s="15"/>
      <c r="G5" s="16"/>
    </row>
    <row r="6" ht="15" spans="1:7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5" spans="1:7">
      <c r="A7" s="20" t="s">
        <v>14</v>
      </c>
      <c r="B7" s="20">
        <v>1</v>
      </c>
      <c r="C7" s="18">
        <v>1</v>
      </c>
      <c r="D7" s="19"/>
      <c r="E7" s="18">
        <v>96.35</v>
      </c>
      <c r="F7" s="19"/>
      <c r="G7" s="21">
        <f>B7*C7*E7</f>
        <v>96.35</v>
      </c>
    </row>
    <row r="8" ht="15" spans="1:7">
      <c r="A8" s="20" t="s">
        <v>15</v>
      </c>
      <c r="B8" s="20">
        <v>1</v>
      </c>
      <c r="C8" s="18">
        <v>1</v>
      </c>
      <c r="D8" s="19"/>
      <c r="E8" s="18">
        <v>206.68</v>
      </c>
      <c r="F8" s="19"/>
      <c r="G8" s="21">
        <f>B8*C8*E8</f>
        <v>206.68</v>
      </c>
    </row>
    <row r="9" ht="17.25" spans="1:7">
      <c r="A9" s="22"/>
      <c r="B9" s="20"/>
      <c r="C9" s="18"/>
      <c r="D9" s="19"/>
      <c r="E9" s="18"/>
      <c r="F9" s="19"/>
      <c r="G9" s="20"/>
    </row>
    <row r="10" ht="17.25" spans="1:7">
      <c r="A10" s="20" t="s">
        <v>16</v>
      </c>
      <c r="B10" s="20"/>
      <c r="C10" s="18"/>
      <c r="D10" s="19"/>
      <c r="E10" s="18"/>
      <c r="F10" s="19"/>
      <c r="G10" s="23">
        <f>SUM(G7:G9)</f>
        <v>303.03</v>
      </c>
    </row>
    <row r="11" ht="15" spans="1:7">
      <c r="A11" s="24" t="s">
        <v>17</v>
      </c>
      <c r="B11" s="24"/>
      <c r="C11" s="24"/>
      <c r="D11" s="24"/>
      <c r="E11" s="24"/>
      <c r="F11" s="24"/>
      <c r="G11" s="24"/>
    </row>
    <row r="12" ht="15" spans="1:7">
      <c r="A12" s="25" t="s">
        <v>18</v>
      </c>
      <c r="B12" s="25"/>
      <c r="C12" s="25"/>
      <c r="D12" s="25"/>
      <c r="E12" s="25"/>
      <c r="F12" s="25"/>
      <c r="G12" s="25"/>
    </row>
    <row r="13" ht="15" spans="1:7">
      <c r="A13" s="20" t="s">
        <v>19</v>
      </c>
      <c r="B13" s="20" t="s">
        <v>20</v>
      </c>
      <c r="C13" s="26" t="s">
        <v>21</v>
      </c>
      <c r="D13" s="27"/>
      <c r="E13" s="26" t="s">
        <v>22</v>
      </c>
      <c r="F13" s="27"/>
      <c r="G13" s="20" t="s">
        <v>13</v>
      </c>
    </row>
    <row r="14" ht="17.25" spans="1:7">
      <c r="A14" s="20"/>
      <c r="B14" s="22"/>
      <c r="C14" s="26"/>
      <c r="D14" s="27"/>
      <c r="E14" s="26"/>
      <c r="F14" s="27"/>
      <c r="G14" s="28">
        <f t="shared" ref="G14:G24" si="0">C14*E14</f>
        <v>0</v>
      </c>
    </row>
    <row r="15" ht="17.25" spans="1:7">
      <c r="A15" s="20" t="s">
        <v>16</v>
      </c>
      <c r="B15" s="22"/>
      <c r="C15" s="26"/>
      <c r="D15" s="27"/>
      <c r="E15" s="26"/>
      <c r="F15" s="27"/>
      <c r="G15" s="23">
        <f>SUM(G14:G14)</f>
        <v>0</v>
      </c>
    </row>
    <row r="16" ht="15" spans="1:7">
      <c r="A16" s="14" t="s">
        <v>23</v>
      </c>
      <c r="B16" s="15"/>
      <c r="C16" s="15"/>
      <c r="D16" s="15"/>
      <c r="E16" s="15"/>
      <c r="F16" s="15"/>
      <c r="G16" s="16"/>
    </row>
    <row r="17" ht="15" spans="1:7">
      <c r="A17" s="20" t="s">
        <v>19</v>
      </c>
      <c r="B17" s="20" t="s">
        <v>20</v>
      </c>
      <c r="C17" s="26" t="s">
        <v>21</v>
      </c>
      <c r="D17" s="27"/>
      <c r="E17" s="26" t="s">
        <v>22</v>
      </c>
      <c r="F17" s="27"/>
      <c r="G17" s="20" t="s">
        <v>13</v>
      </c>
    </row>
    <row r="18" ht="15" spans="1:7">
      <c r="A18" s="20" t="s">
        <v>24</v>
      </c>
      <c r="B18" s="20" t="s">
        <v>25</v>
      </c>
      <c r="C18" s="26">
        <v>2</v>
      </c>
      <c r="D18" s="27"/>
      <c r="E18" s="26">
        <v>0.32</v>
      </c>
      <c r="F18" s="27"/>
      <c r="G18" s="28">
        <f t="shared" si="0"/>
        <v>0.64</v>
      </c>
    </row>
    <row r="19" ht="15" spans="1:7">
      <c r="A19" s="20" t="s">
        <v>26</v>
      </c>
      <c r="B19" s="20" t="s">
        <v>25</v>
      </c>
      <c r="C19" s="26">
        <v>2</v>
      </c>
      <c r="D19" s="27"/>
      <c r="E19" s="26">
        <v>0.45</v>
      </c>
      <c r="F19" s="27"/>
      <c r="G19" s="28">
        <f t="shared" si="0"/>
        <v>0.9</v>
      </c>
    </row>
    <row r="20" ht="15" spans="1:7">
      <c r="A20" s="20" t="s">
        <v>27</v>
      </c>
      <c r="B20" s="20" t="s">
        <v>28</v>
      </c>
      <c r="C20" s="26">
        <v>2</v>
      </c>
      <c r="D20" s="27"/>
      <c r="E20" s="26">
        <v>2.3</v>
      </c>
      <c r="F20" s="27"/>
      <c r="G20" s="28">
        <f t="shared" si="0"/>
        <v>4.6</v>
      </c>
    </row>
    <row r="21" ht="15" spans="1:7">
      <c r="A21" s="20" t="s">
        <v>29</v>
      </c>
      <c r="B21" s="20" t="s">
        <v>25</v>
      </c>
      <c r="C21" s="26">
        <v>1</v>
      </c>
      <c r="D21" s="27"/>
      <c r="E21" s="26">
        <v>3.5</v>
      </c>
      <c r="F21" s="27"/>
      <c r="G21" s="28">
        <f t="shared" si="0"/>
        <v>3.5</v>
      </c>
    </row>
    <row r="22" ht="15" spans="1:7">
      <c r="A22" s="20" t="s">
        <v>30</v>
      </c>
      <c r="B22" s="20" t="s">
        <v>31</v>
      </c>
      <c r="C22" s="26">
        <v>0.5</v>
      </c>
      <c r="D22" s="27"/>
      <c r="E22" s="26">
        <v>5.7</v>
      </c>
      <c r="F22" s="27"/>
      <c r="G22" s="28">
        <f t="shared" si="0"/>
        <v>2.85</v>
      </c>
    </row>
    <row r="23" ht="15" spans="1:7">
      <c r="A23" s="20" t="s">
        <v>32</v>
      </c>
      <c r="B23" s="20" t="s">
        <v>33</v>
      </c>
      <c r="C23" s="26">
        <v>1</v>
      </c>
      <c r="D23" s="27"/>
      <c r="E23" s="26">
        <v>0.38</v>
      </c>
      <c r="F23" s="27"/>
      <c r="G23" s="28">
        <f t="shared" si="0"/>
        <v>0.38</v>
      </c>
    </row>
    <row r="24" ht="17.25" spans="1:7">
      <c r="A24" s="29" t="s">
        <v>16</v>
      </c>
      <c r="B24" s="30"/>
      <c r="C24" s="31"/>
      <c r="D24" s="32"/>
      <c r="E24" s="31"/>
      <c r="F24" s="32"/>
      <c r="G24" s="33">
        <f>SUM(G18:G23)</f>
        <v>12.87</v>
      </c>
    </row>
    <row r="25" ht="15" spans="1:7">
      <c r="A25" s="24" t="s">
        <v>34</v>
      </c>
      <c r="B25" s="24"/>
      <c r="C25" s="24"/>
      <c r="D25" s="24"/>
      <c r="E25" s="24"/>
      <c r="F25" s="24"/>
      <c r="G25" s="24"/>
    </row>
    <row r="26" ht="15" spans="1:7">
      <c r="A26" s="20" t="s">
        <v>35</v>
      </c>
      <c r="B26" s="20" t="s">
        <v>36</v>
      </c>
      <c r="C26" s="26" t="s">
        <v>21</v>
      </c>
      <c r="D26" s="27"/>
      <c r="E26" s="26" t="s">
        <v>37</v>
      </c>
      <c r="F26" s="27"/>
      <c r="G26" s="20" t="s">
        <v>38</v>
      </c>
    </row>
    <row r="27" ht="17.25" spans="1:7">
      <c r="A27" s="20"/>
      <c r="B27" s="22"/>
      <c r="C27" s="26"/>
      <c r="D27" s="27"/>
      <c r="E27" s="26"/>
      <c r="F27" s="27"/>
      <c r="G27" s="23">
        <f t="shared" ref="G27:G32" si="1">C27*E27</f>
        <v>0</v>
      </c>
    </row>
    <row r="28" ht="17.25" spans="1:7">
      <c r="A28" s="20" t="s">
        <v>16</v>
      </c>
      <c r="B28" s="22"/>
      <c r="C28" s="26"/>
      <c r="D28" s="27"/>
      <c r="E28" s="26"/>
      <c r="F28" s="27"/>
      <c r="G28" s="23">
        <f>SUM(G27:G27)</f>
        <v>0</v>
      </c>
    </row>
    <row r="29" ht="15" spans="1:7">
      <c r="A29" s="14" t="s">
        <v>39</v>
      </c>
      <c r="B29" s="15"/>
      <c r="C29" s="15"/>
      <c r="D29" s="15"/>
      <c r="E29" s="15"/>
      <c r="F29" s="15"/>
      <c r="G29" s="16"/>
    </row>
    <row r="30" ht="15" spans="1:7">
      <c r="A30" s="20" t="s">
        <v>35</v>
      </c>
      <c r="B30" s="20" t="s">
        <v>36</v>
      </c>
      <c r="C30" s="26" t="s">
        <v>40</v>
      </c>
      <c r="D30" s="27"/>
      <c r="E30" s="26" t="s">
        <v>22</v>
      </c>
      <c r="F30" s="27"/>
      <c r="G30" s="20" t="s">
        <v>13</v>
      </c>
    </row>
    <row r="31" ht="15" spans="1:7">
      <c r="A31" s="20" t="s">
        <v>41</v>
      </c>
      <c r="B31" s="20" t="s">
        <v>42</v>
      </c>
      <c r="C31" s="26">
        <v>1</v>
      </c>
      <c r="D31" s="27"/>
      <c r="E31" s="26">
        <v>1.74</v>
      </c>
      <c r="F31" s="27"/>
      <c r="G31" s="21">
        <f t="shared" si="1"/>
        <v>1.74</v>
      </c>
    </row>
    <row r="32" ht="15" spans="1:7">
      <c r="A32" s="20" t="s">
        <v>43</v>
      </c>
      <c r="B32" s="20" t="s">
        <v>44</v>
      </c>
      <c r="C32" s="26">
        <v>2</v>
      </c>
      <c r="D32" s="27"/>
      <c r="E32" s="26">
        <v>0.75</v>
      </c>
      <c r="F32" s="27"/>
      <c r="G32" s="21">
        <f t="shared" si="1"/>
        <v>1.5</v>
      </c>
    </row>
    <row r="33" ht="17.25" spans="1:7">
      <c r="A33" s="20" t="s">
        <v>16</v>
      </c>
      <c r="B33" s="34"/>
      <c r="C33" s="26"/>
      <c r="D33" s="27"/>
      <c r="E33" s="26"/>
      <c r="F33" s="27"/>
      <c r="G33" s="23">
        <f>SUM(G31:G32)</f>
        <v>3.24</v>
      </c>
    </row>
    <row r="34" ht="15" spans="1:7">
      <c r="A34" s="14" t="s">
        <v>45</v>
      </c>
      <c r="B34" s="15"/>
      <c r="C34" s="15"/>
      <c r="D34" s="15"/>
      <c r="E34" s="15"/>
      <c r="F34" s="15"/>
      <c r="G34" s="16"/>
    </row>
    <row r="35" ht="15" spans="1:7">
      <c r="A35" s="35" t="s">
        <v>46</v>
      </c>
      <c r="B35" s="36"/>
      <c r="C35" s="36"/>
      <c r="D35" s="36"/>
      <c r="E35" s="15"/>
      <c r="F35" s="15"/>
      <c r="G35" s="16"/>
    </row>
    <row r="36" ht="15" spans="1:7">
      <c r="A36" s="37" t="s">
        <v>47</v>
      </c>
      <c r="B36" s="37" t="s">
        <v>48</v>
      </c>
      <c r="C36" s="37" t="s">
        <v>49</v>
      </c>
      <c r="D36" s="38"/>
      <c r="E36" s="39" t="s">
        <v>50</v>
      </c>
      <c r="F36" s="27"/>
      <c r="G36" s="20" t="s">
        <v>13</v>
      </c>
    </row>
    <row r="37" ht="15" spans="1:7">
      <c r="A37" s="20" t="s">
        <v>51</v>
      </c>
      <c r="B37" s="20">
        <v>180000</v>
      </c>
      <c r="C37" s="52">
        <v>5</v>
      </c>
      <c r="D37" s="38"/>
      <c r="E37" s="40">
        <v>1</v>
      </c>
      <c r="F37" s="41"/>
      <c r="G37" s="21">
        <f t="shared" ref="G37:G39" si="2">IFERROR(B37/C37/12/22/8*E37,0)</f>
        <v>17.0454545454545</v>
      </c>
    </row>
    <row r="38" ht="15" spans="1:7">
      <c r="A38" s="26" t="s">
        <v>52</v>
      </c>
      <c r="B38" s="20">
        <v>4000</v>
      </c>
      <c r="C38" s="26">
        <v>5</v>
      </c>
      <c r="D38" s="27"/>
      <c r="E38" s="39">
        <v>1</v>
      </c>
      <c r="F38" s="27"/>
      <c r="G38" s="21">
        <f t="shared" si="2"/>
        <v>0.378787878787879</v>
      </c>
    </row>
    <row r="39" ht="15" spans="1:7">
      <c r="A39" s="26" t="s">
        <v>53</v>
      </c>
      <c r="B39" s="20">
        <v>3550</v>
      </c>
      <c r="C39" s="26">
        <v>5</v>
      </c>
      <c r="D39" s="27"/>
      <c r="E39" s="39">
        <v>1</v>
      </c>
      <c r="F39" s="27"/>
      <c r="G39" s="21">
        <f t="shared" si="2"/>
        <v>0.336174242424242</v>
      </c>
    </row>
    <row r="40" ht="17.25" spans="1:7">
      <c r="A40" s="26" t="s">
        <v>16</v>
      </c>
      <c r="B40" s="34"/>
      <c r="C40" s="26"/>
      <c r="D40" s="27"/>
      <c r="E40" s="39"/>
      <c r="F40" s="27"/>
      <c r="G40" s="23">
        <f>SUM(G37:G39)</f>
        <v>17.7604166666667</v>
      </c>
    </row>
    <row r="41" ht="15" spans="1:7">
      <c r="A41" s="42" t="s">
        <v>54</v>
      </c>
      <c r="B41" s="43"/>
      <c r="C41" s="43"/>
      <c r="D41" s="43"/>
      <c r="E41" s="43"/>
      <c r="F41" s="43"/>
      <c r="G41" s="44"/>
    </row>
    <row r="42" ht="30" spans="1:7">
      <c r="A42" s="17" t="s">
        <v>35</v>
      </c>
      <c r="B42" s="17" t="s">
        <v>48</v>
      </c>
      <c r="C42" s="18" t="s">
        <v>55</v>
      </c>
      <c r="D42" s="17" t="s">
        <v>56</v>
      </c>
      <c r="E42" s="17" t="s">
        <v>49</v>
      </c>
      <c r="F42" s="17" t="s">
        <v>50</v>
      </c>
      <c r="G42" s="17" t="s">
        <v>13</v>
      </c>
    </row>
    <row r="43" ht="15" spans="1:7">
      <c r="A43" s="20" t="s">
        <v>57</v>
      </c>
      <c r="B43" s="45">
        <v>222587884.15</v>
      </c>
      <c r="C43" s="20">
        <v>35669.45</v>
      </c>
      <c r="D43" s="20">
        <v>282</v>
      </c>
      <c r="E43" s="20">
        <v>50</v>
      </c>
      <c r="F43" s="20">
        <v>1</v>
      </c>
      <c r="G43" s="21">
        <f>IFERROR(B43/C43/E43/12/22/8*D43*F43,0)</f>
        <v>16.6644236732408</v>
      </c>
    </row>
    <row r="44" ht="15" spans="1:7">
      <c r="A44" s="20"/>
      <c r="B44" s="20"/>
      <c r="C44" s="20"/>
      <c r="D44" s="20"/>
      <c r="E44" s="20"/>
      <c r="F44" s="20"/>
      <c r="G44" s="21">
        <f>IFERROR(B44/C44/E44/12/22/8*D44*F44,0)</f>
        <v>0</v>
      </c>
    </row>
    <row r="45" ht="17.25" spans="1:7">
      <c r="A45" s="20" t="s">
        <v>16</v>
      </c>
      <c r="B45" s="20"/>
      <c r="C45" s="20"/>
      <c r="D45" s="20"/>
      <c r="E45" s="20"/>
      <c r="F45" s="20"/>
      <c r="G45" s="33">
        <f>SUM(G43:G44)</f>
        <v>16.6644236732408</v>
      </c>
    </row>
    <row r="46" ht="15" spans="1:7">
      <c r="A46" s="24" t="s">
        <v>58</v>
      </c>
      <c r="B46" s="24"/>
      <c r="C46" s="24"/>
      <c r="D46" s="24"/>
      <c r="E46" s="24"/>
      <c r="F46" s="24"/>
      <c r="G46" s="24"/>
    </row>
    <row r="47" ht="15" spans="1:7">
      <c r="A47" s="14" t="s">
        <v>59</v>
      </c>
      <c r="B47" s="15"/>
      <c r="C47" s="15"/>
      <c r="D47" s="15"/>
      <c r="E47" s="15"/>
      <c r="F47" s="16"/>
      <c r="G47" s="21">
        <f>(G10+G15+G24+G33+G40+G45)*G48</f>
        <v>63.6416712611833</v>
      </c>
    </row>
    <row r="48" ht="15" spans="1:7">
      <c r="A48" s="14" t="s">
        <v>60</v>
      </c>
      <c r="B48" s="15"/>
      <c r="C48" s="15"/>
      <c r="D48" s="15"/>
      <c r="E48" s="15"/>
      <c r="F48" s="16"/>
      <c r="G48" s="28">
        <v>0.18</v>
      </c>
    </row>
    <row r="49" ht="15" spans="1:7">
      <c r="A49" s="46" t="s">
        <v>61</v>
      </c>
      <c r="B49" s="47"/>
      <c r="C49" s="47"/>
      <c r="D49" s="47"/>
      <c r="E49" s="47"/>
      <c r="F49" s="48"/>
      <c r="G49" s="28">
        <f>G50</f>
        <v>0.16</v>
      </c>
    </row>
    <row r="50" ht="15" spans="1:7">
      <c r="A50" s="14" t="s">
        <v>62</v>
      </c>
      <c r="B50" s="15"/>
      <c r="C50" s="15"/>
      <c r="D50" s="15"/>
      <c r="E50" s="15"/>
      <c r="F50" s="16"/>
      <c r="G50" s="28">
        <v>0.16</v>
      </c>
    </row>
    <row r="51" ht="17.25" spans="1:7">
      <c r="A51" s="49" t="s">
        <v>16</v>
      </c>
      <c r="B51" s="50"/>
      <c r="C51" s="50"/>
      <c r="D51" s="50"/>
      <c r="E51" s="50"/>
      <c r="F51" s="51"/>
      <c r="G51" s="33">
        <f>G47+G49</f>
        <v>63.8016712611833</v>
      </c>
    </row>
    <row r="52" ht="17.25" spans="1:7">
      <c r="A52" s="14" t="s">
        <v>63</v>
      </c>
      <c r="B52" s="15"/>
      <c r="C52" s="15"/>
      <c r="D52" s="15"/>
      <c r="E52" s="15"/>
      <c r="F52" s="16"/>
      <c r="G52" s="23">
        <f>G10+G15+G24+G28+G33+G40+G45+G51</f>
        <v>417.366511601091</v>
      </c>
    </row>
    <row r="53" ht="15" spans="1:7">
      <c r="A53" s="46" t="s">
        <v>64</v>
      </c>
      <c r="B53" s="47"/>
      <c r="C53" s="47"/>
      <c r="D53" s="47"/>
      <c r="E53" s="47"/>
      <c r="F53" s="47"/>
      <c r="G53" s="48"/>
    </row>
  </sheetData>
  <mergeCells count="76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C10:D10"/>
    <mergeCell ref="E10:F10"/>
    <mergeCell ref="A11:G11"/>
    <mergeCell ref="A12:G12"/>
    <mergeCell ref="C13:D13"/>
    <mergeCell ref="E13:F13"/>
    <mergeCell ref="C14:D14"/>
    <mergeCell ref="E14:F14"/>
    <mergeCell ref="C15:D15"/>
    <mergeCell ref="E15:F15"/>
    <mergeCell ref="A16:G16"/>
    <mergeCell ref="C17:D17"/>
    <mergeCell ref="E17:F17"/>
    <mergeCell ref="C18:D18"/>
    <mergeCell ref="E18:F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A25:G25"/>
    <mergeCell ref="C26:D26"/>
    <mergeCell ref="E26:F26"/>
    <mergeCell ref="C27:D27"/>
    <mergeCell ref="E27:F27"/>
    <mergeCell ref="C28:D28"/>
    <mergeCell ref="E28:F28"/>
    <mergeCell ref="A29:G29"/>
    <mergeCell ref="C30:D30"/>
    <mergeCell ref="E30:F30"/>
    <mergeCell ref="C31:D31"/>
    <mergeCell ref="E31:F31"/>
    <mergeCell ref="C32:D32"/>
    <mergeCell ref="E32:F32"/>
    <mergeCell ref="C33:D33"/>
    <mergeCell ref="E33:F33"/>
    <mergeCell ref="A34:G34"/>
    <mergeCell ref="A35:G35"/>
    <mergeCell ref="C36:D36"/>
    <mergeCell ref="E36:F36"/>
    <mergeCell ref="C37:D37"/>
    <mergeCell ref="E37:F37"/>
    <mergeCell ref="C38:D38"/>
    <mergeCell ref="E38:F38"/>
    <mergeCell ref="C39:D39"/>
    <mergeCell ref="E39:F39"/>
    <mergeCell ref="C40:D40"/>
    <mergeCell ref="E40:F40"/>
    <mergeCell ref="A41:G41"/>
    <mergeCell ref="A46:G46"/>
    <mergeCell ref="A47:F47"/>
    <mergeCell ref="A48:F48"/>
    <mergeCell ref="A49:F49"/>
    <mergeCell ref="A50:F50"/>
    <mergeCell ref="A51:F51"/>
    <mergeCell ref="A52:F52"/>
    <mergeCell ref="A53:G53"/>
  </mergeCells>
  <pageMargins left="0.75" right="0.75" top="0.472222222222222" bottom="0.511805555555556" header="0.5" footer="0.5"/>
  <pageSetup paperSize="9" scale="88" orientation="portrait"/>
  <headerFooter/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83"/>
  <sheetViews>
    <sheetView workbookViewId="0">
      <selection activeCell="A64" sqref="$A64:$XFD82"/>
    </sheetView>
  </sheetViews>
  <sheetFormatPr defaultColWidth="8.75" defaultRowHeight="16.5"/>
  <cols>
    <col min="1" max="1" width="23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0" width="9" style="1" customWidth="1"/>
    <col min="11" max="16384" width="8.75" style="1"/>
  </cols>
  <sheetData>
    <row r="1" spans="1:10">
      <c r="A1" s="1" t="s">
        <v>0</v>
      </c>
    </row>
    <row r="2" ht="32.25" spans="1:10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</row>
    <row r="3" ht="28.5" spans="1:10">
      <c r="A3" s="4" t="s">
        <v>2</v>
      </c>
      <c r="B3" s="119" t="s">
        <v>3</v>
      </c>
      <c r="C3" s="119"/>
      <c r="D3" s="119"/>
      <c r="E3" s="119"/>
      <c r="F3" s="119"/>
      <c r="G3" s="120"/>
      <c r="H3" s="7"/>
      <c r="I3" s="7"/>
    </row>
    <row r="4" spans="1:10">
      <c r="A4" s="8" t="s">
        <v>4</v>
      </c>
      <c r="B4" s="9" t="s">
        <v>143</v>
      </c>
      <c r="C4" s="10" t="s">
        <v>6</v>
      </c>
      <c r="D4" s="11" t="s">
        <v>144</v>
      </c>
      <c r="E4" s="11"/>
      <c r="F4" s="11"/>
      <c r="G4" s="12"/>
      <c r="H4" s="13"/>
      <c r="I4" s="13"/>
    </row>
    <row r="5" spans="1:10">
      <c r="A5" s="14" t="s">
        <v>8</v>
      </c>
      <c r="B5" s="15"/>
      <c r="C5" s="15"/>
      <c r="D5" s="15"/>
      <c r="E5" s="15"/>
      <c r="F5" s="15"/>
      <c r="G5" s="16"/>
    </row>
    <row r="6" spans="1:10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spans="1:10">
      <c r="A7" s="20" t="s">
        <v>14</v>
      </c>
      <c r="B7" s="20">
        <v>2</v>
      </c>
      <c r="C7" s="18">
        <v>1</v>
      </c>
      <c r="D7" s="19"/>
      <c r="E7" s="18">
        <v>96.35</v>
      </c>
      <c r="F7" s="19"/>
      <c r="G7" s="21">
        <f>B7*C7*E7</f>
        <v>192.7</v>
      </c>
    </row>
    <row r="8" spans="1:10">
      <c r="A8" s="20" t="s">
        <v>15</v>
      </c>
      <c r="B8" s="20">
        <v>2</v>
      </c>
      <c r="C8" s="18">
        <v>1</v>
      </c>
      <c r="D8" s="19"/>
      <c r="E8" s="18">
        <v>206.68</v>
      </c>
      <c r="F8" s="19"/>
      <c r="G8" s="21">
        <f>B8*C8*E8</f>
        <v>413.36</v>
      </c>
    </row>
    <row r="9" ht="17.25" spans="1:10">
      <c r="A9" s="20" t="s">
        <v>16</v>
      </c>
      <c r="B9" s="20"/>
      <c r="C9" s="18"/>
      <c r="D9" s="19"/>
      <c r="E9" s="18"/>
      <c r="F9" s="19"/>
      <c r="G9" s="23">
        <f>SUM(G7:G8)</f>
        <v>606.06</v>
      </c>
    </row>
    <row r="10" s="1" customFormat="1" ht="17.25" spans="1:10">
      <c r="A10" s="24" t="s">
        <v>17</v>
      </c>
      <c r="B10" s="24"/>
      <c r="C10" s="24"/>
      <c r="D10" s="24"/>
      <c r="E10" s="24"/>
      <c r="F10" s="24"/>
      <c r="G10" s="24"/>
    </row>
    <row r="11" s="1" customFormat="1" ht="17.25" spans="1:10">
      <c r="A11" s="25" t="s">
        <v>18</v>
      </c>
      <c r="B11" s="25"/>
      <c r="C11" s="25"/>
      <c r="D11" s="25"/>
      <c r="E11" s="25"/>
      <c r="F11" s="25"/>
      <c r="G11" s="25"/>
    </row>
    <row r="12" s="1" customFormat="1" ht="17.25" spans="1:10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s="1" customFormat="1" ht="17.25" spans="1:10">
      <c r="A13" s="20" t="s">
        <v>99</v>
      </c>
      <c r="B13" s="22" t="s">
        <v>103</v>
      </c>
      <c r="C13" s="26">
        <v>1</v>
      </c>
      <c r="D13" s="27"/>
      <c r="E13" s="26">
        <v>0.33</v>
      </c>
      <c r="F13" s="27"/>
      <c r="G13" s="28">
        <f>C13*E13</f>
        <v>0.33</v>
      </c>
    </row>
    <row r="14" s="1" customFormat="1" ht="17.25" spans="1:10">
      <c r="A14" s="20" t="s">
        <v>100</v>
      </c>
      <c r="B14" s="20" t="s">
        <v>33</v>
      </c>
      <c r="C14" s="26">
        <v>2</v>
      </c>
      <c r="D14" s="27"/>
      <c r="E14" s="26">
        <v>42</v>
      </c>
      <c r="F14" s="27"/>
      <c r="G14" s="28">
        <f>C14*E14</f>
        <v>84</v>
      </c>
    </row>
    <row r="15" s="1" customFormat="1" ht="17.25" spans="1:10">
      <c r="A15" s="20" t="s">
        <v>101</v>
      </c>
      <c r="B15" s="22" t="s">
        <v>33</v>
      </c>
      <c r="C15" s="26">
        <v>1</v>
      </c>
      <c r="D15" s="27"/>
      <c r="E15" s="26">
        <v>38</v>
      </c>
      <c r="F15" s="27"/>
      <c r="G15" s="28">
        <f>C15*E15</f>
        <v>38</v>
      </c>
    </row>
    <row r="16" s="1" customFormat="1" ht="17.25" spans="1:10">
      <c r="A16" s="20" t="s">
        <v>102</v>
      </c>
      <c r="B16" s="22" t="s">
        <v>103</v>
      </c>
      <c r="C16" s="26">
        <v>1</v>
      </c>
      <c r="D16" s="27"/>
      <c r="E16" s="26">
        <v>10</v>
      </c>
      <c r="F16" s="27"/>
      <c r="G16" s="28">
        <f>C16*E16</f>
        <v>10</v>
      </c>
    </row>
    <row r="17" s="1" customFormat="1" ht="17.25" spans="1:7">
      <c r="A17" s="20" t="s">
        <v>16</v>
      </c>
      <c r="B17" s="22"/>
      <c r="C17" s="26"/>
      <c r="D17" s="27"/>
      <c r="E17" s="26"/>
      <c r="F17" s="27"/>
      <c r="G17" s="28">
        <f>SUM(G13:G16)</f>
        <v>132.33</v>
      </c>
    </row>
    <row r="18" s="1" customFormat="1" ht="17.25" spans="1:7">
      <c r="A18" s="14" t="s">
        <v>23</v>
      </c>
      <c r="B18" s="15"/>
      <c r="C18" s="15"/>
      <c r="D18" s="15"/>
      <c r="E18" s="15"/>
      <c r="F18" s="15"/>
      <c r="G18" s="16"/>
    </row>
    <row r="19" s="1" customFormat="1" ht="17.25" spans="1:7">
      <c r="A19" s="20" t="s">
        <v>19</v>
      </c>
      <c r="B19" s="20" t="s">
        <v>20</v>
      </c>
      <c r="C19" s="26" t="s">
        <v>21</v>
      </c>
      <c r="D19" s="27"/>
      <c r="E19" s="26" t="s">
        <v>22</v>
      </c>
      <c r="F19" s="27"/>
      <c r="G19" s="20" t="s">
        <v>13</v>
      </c>
    </row>
    <row r="20" s="1" customFormat="1" ht="17.25" spans="1:7">
      <c r="A20" s="20" t="s">
        <v>24</v>
      </c>
      <c r="B20" s="20" t="s">
        <v>25</v>
      </c>
      <c r="C20" s="26">
        <v>4</v>
      </c>
      <c r="D20" s="27"/>
      <c r="E20" s="26">
        <v>0.32</v>
      </c>
      <c r="F20" s="27"/>
      <c r="G20" s="28">
        <f t="shared" ref="G20:G35" si="0">C20*E20</f>
        <v>1.28</v>
      </c>
    </row>
    <row r="21" s="1" customFormat="1" ht="17.25" spans="1:7">
      <c r="A21" s="20" t="s">
        <v>26</v>
      </c>
      <c r="B21" s="20" t="s">
        <v>25</v>
      </c>
      <c r="C21" s="26">
        <v>4</v>
      </c>
      <c r="D21" s="27"/>
      <c r="E21" s="26">
        <v>0.45</v>
      </c>
      <c r="F21" s="27"/>
      <c r="G21" s="28">
        <f t="shared" si="0"/>
        <v>1.8</v>
      </c>
    </row>
    <row r="22" s="1" customFormat="1" ht="17.25" spans="1:7">
      <c r="A22" s="20" t="s">
        <v>27</v>
      </c>
      <c r="B22" s="20" t="s">
        <v>28</v>
      </c>
      <c r="C22" s="26">
        <v>3</v>
      </c>
      <c r="D22" s="27"/>
      <c r="E22" s="26">
        <v>2.3</v>
      </c>
      <c r="F22" s="27"/>
      <c r="G22" s="28">
        <f t="shared" si="0"/>
        <v>6.9</v>
      </c>
    </row>
    <row r="23" s="1" customFormat="1" ht="17.25" spans="1:7">
      <c r="A23" s="20" t="s">
        <v>29</v>
      </c>
      <c r="B23" s="20" t="s">
        <v>25</v>
      </c>
      <c r="C23" s="26">
        <v>1</v>
      </c>
      <c r="D23" s="27"/>
      <c r="E23" s="26">
        <v>3.5</v>
      </c>
      <c r="F23" s="27"/>
      <c r="G23" s="28">
        <f t="shared" si="0"/>
        <v>3.5</v>
      </c>
    </row>
    <row r="24" s="1" customFormat="1" ht="17.25" spans="1:7">
      <c r="A24" s="20" t="s">
        <v>30</v>
      </c>
      <c r="B24" s="20" t="s">
        <v>31</v>
      </c>
      <c r="C24" s="26">
        <v>0.5</v>
      </c>
      <c r="D24" s="27"/>
      <c r="E24" s="26">
        <v>5.7</v>
      </c>
      <c r="F24" s="27"/>
      <c r="G24" s="28">
        <f t="shared" si="0"/>
        <v>2.85</v>
      </c>
    </row>
    <row r="25" s="1" customFormat="1" ht="17.25" spans="1:7">
      <c r="A25" s="20" t="s">
        <v>105</v>
      </c>
      <c r="B25" s="20" t="s">
        <v>31</v>
      </c>
      <c r="C25" s="26">
        <v>0.5</v>
      </c>
      <c r="D25" s="27"/>
      <c r="E25" s="26">
        <v>6</v>
      </c>
      <c r="F25" s="27"/>
      <c r="G25" s="28">
        <f t="shared" si="0"/>
        <v>3</v>
      </c>
    </row>
    <row r="26" s="1" customFormat="1" ht="17.25" spans="1:7">
      <c r="A26" s="20" t="s">
        <v>32</v>
      </c>
      <c r="B26" s="20" t="s">
        <v>33</v>
      </c>
      <c r="C26" s="26">
        <v>1</v>
      </c>
      <c r="D26" s="27"/>
      <c r="E26" s="26">
        <v>0.38</v>
      </c>
      <c r="F26" s="27"/>
      <c r="G26" s="28">
        <f t="shared" si="0"/>
        <v>0.38</v>
      </c>
    </row>
    <row r="27" s="1" customFormat="1" ht="17.25" spans="1:7">
      <c r="A27" s="29" t="s">
        <v>80</v>
      </c>
      <c r="B27" s="29" t="s">
        <v>33</v>
      </c>
      <c r="C27" s="26">
        <v>4</v>
      </c>
      <c r="D27" s="27"/>
      <c r="E27" s="31">
        <v>0.7</v>
      </c>
      <c r="F27" s="32"/>
      <c r="G27" s="28">
        <f t="shared" si="0"/>
        <v>2.8</v>
      </c>
    </row>
    <row r="28" s="1" customFormat="1" ht="17.25" spans="1:7">
      <c r="A28" s="29" t="s">
        <v>127</v>
      </c>
      <c r="B28" s="30" t="s">
        <v>25</v>
      </c>
      <c r="C28" s="26">
        <v>4</v>
      </c>
      <c r="D28" s="27"/>
      <c r="E28" s="31">
        <v>1.8</v>
      </c>
      <c r="F28" s="32"/>
      <c r="G28" s="28">
        <f t="shared" si="0"/>
        <v>7.2</v>
      </c>
    </row>
    <row r="29" s="1" customFormat="1" ht="17.25" spans="1:7">
      <c r="A29" s="20" t="s">
        <v>83</v>
      </c>
      <c r="B29" s="20" t="s">
        <v>84</v>
      </c>
      <c r="C29" s="26">
        <v>2</v>
      </c>
      <c r="D29" s="27"/>
      <c r="E29" s="26">
        <v>7.6</v>
      </c>
      <c r="F29" s="27"/>
      <c r="G29" s="28">
        <f t="shared" si="0"/>
        <v>15.2</v>
      </c>
    </row>
    <row r="30" s="1" customFormat="1" ht="17.25" spans="1:7">
      <c r="A30" s="29" t="s">
        <v>85</v>
      </c>
      <c r="B30" s="29" t="s">
        <v>25</v>
      </c>
      <c r="C30" s="26">
        <v>1</v>
      </c>
      <c r="D30" s="27"/>
      <c r="E30" s="31">
        <v>280</v>
      </c>
      <c r="F30" s="32"/>
      <c r="G30" s="28">
        <f t="shared" si="0"/>
        <v>280</v>
      </c>
    </row>
    <row r="31" s="1" customFormat="1" ht="17.25" spans="1:7">
      <c r="A31" s="29" t="s">
        <v>104</v>
      </c>
      <c r="B31" s="30" t="s">
        <v>33</v>
      </c>
      <c r="C31" s="26">
        <v>3</v>
      </c>
      <c r="D31" s="27"/>
      <c r="E31" s="31">
        <v>0.6</v>
      </c>
      <c r="F31" s="32"/>
      <c r="G31" s="28">
        <f t="shared" si="0"/>
        <v>1.8</v>
      </c>
    </row>
    <row r="32" s="1" customFormat="1" ht="17.25" spans="1:7">
      <c r="A32" s="29" t="s">
        <v>16</v>
      </c>
      <c r="B32" s="30"/>
      <c r="C32" s="31"/>
      <c r="D32" s="32"/>
      <c r="E32" s="31"/>
      <c r="F32" s="32"/>
      <c r="G32" s="33">
        <f>SUM(G20:G31)</f>
        <v>326.71</v>
      </c>
    </row>
    <row r="33" s="1" customFormat="1" ht="17.25" spans="1:7">
      <c r="A33" s="24" t="s">
        <v>34</v>
      </c>
      <c r="B33" s="24"/>
      <c r="C33" s="24"/>
      <c r="D33" s="24"/>
      <c r="E33" s="24"/>
      <c r="F33" s="24"/>
      <c r="G33" s="24"/>
    </row>
    <row r="34" s="1" customFormat="1" ht="17.25" spans="1:7">
      <c r="A34" s="20" t="s">
        <v>35</v>
      </c>
      <c r="B34" s="20" t="s">
        <v>36</v>
      </c>
      <c r="C34" s="26" t="s">
        <v>21</v>
      </c>
      <c r="D34" s="27"/>
      <c r="E34" s="26" t="s">
        <v>37</v>
      </c>
      <c r="F34" s="27"/>
      <c r="G34" s="20" t="s">
        <v>38</v>
      </c>
    </row>
    <row r="35" s="1" customFormat="1" ht="17.25" spans="1:7">
      <c r="A35" s="20"/>
      <c r="B35" s="22"/>
      <c r="C35" s="26"/>
      <c r="D35" s="27"/>
      <c r="E35" s="26"/>
      <c r="F35" s="27"/>
      <c r="G35" s="23">
        <f>C35*E35</f>
        <v>0</v>
      </c>
    </row>
    <row r="36" s="1" customFormat="1" ht="17.25" spans="1:7">
      <c r="A36" s="20" t="s">
        <v>16</v>
      </c>
      <c r="B36" s="22"/>
      <c r="C36" s="26"/>
      <c r="D36" s="27"/>
      <c r="E36" s="26"/>
      <c r="F36" s="27"/>
      <c r="G36" s="23">
        <f>SUM(G35:G35)</f>
        <v>0</v>
      </c>
    </row>
    <row r="37" s="1" customFormat="1" ht="17.25" spans="1:7">
      <c r="A37" s="14" t="s">
        <v>39</v>
      </c>
      <c r="B37" s="15"/>
      <c r="C37" s="15"/>
      <c r="D37" s="15"/>
      <c r="E37" s="15"/>
      <c r="F37" s="15"/>
      <c r="G37" s="16"/>
    </row>
    <row r="38" s="1" customFormat="1" ht="17.25" spans="1:7">
      <c r="A38" s="20" t="s">
        <v>35</v>
      </c>
      <c r="B38" s="20" t="s">
        <v>36</v>
      </c>
      <c r="C38" s="26" t="s">
        <v>40</v>
      </c>
      <c r="D38" s="27"/>
      <c r="E38" s="26" t="s">
        <v>22</v>
      </c>
      <c r="F38" s="27"/>
      <c r="G38" s="20" t="s">
        <v>13</v>
      </c>
    </row>
    <row r="39" s="1" customFormat="1" ht="17.25" spans="1:7">
      <c r="A39" s="20" t="s">
        <v>41</v>
      </c>
      <c r="B39" s="20" t="s">
        <v>42</v>
      </c>
      <c r="C39" s="26">
        <v>1</v>
      </c>
      <c r="D39" s="27"/>
      <c r="E39" s="26">
        <v>1.74</v>
      </c>
      <c r="F39" s="27"/>
      <c r="G39" s="21">
        <f>C39*E39</f>
        <v>1.74</v>
      </c>
    </row>
    <row r="40" s="1" customFormat="1" ht="17.25" spans="1:7">
      <c r="A40" s="20" t="s">
        <v>43</v>
      </c>
      <c r="B40" s="20" t="s">
        <v>44</v>
      </c>
      <c r="C40" s="26">
        <v>2</v>
      </c>
      <c r="D40" s="27"/>
      <c r="E40" s="26">
        <v>0.75</v>
      </c>
      <c r="F40" s="27"/>
      <c r="G40" s="21">
        <f>C40*E40</f>
        <v>1.5</v>
      </c>
    </row>
    <row r="41" s="1" customFormat="1" ht="17.25" spans="1:7">
      <c r="A41" s="20" t="s">
        <v>16</v>
      </c>
      <c r="B41" s="34"/>
      <c r="C41" s="26"/>
      <c r="D41" s="27"/>
      <c r="E41" s="26"/>
      <c r="F41" s="27"/>
      <c r="G41" s="23">
        <f>SUM(G39:G40)</f>
        <v>3.24</v>
      </c>
    </row>
    <row r="42" s="1" customFormat="1" ht="17.25" spans="1:7">
      <c r="A42" s="14" t="s">
        <v>45</v>
      </c>
      <c r="B42" s="15"/>
      <c r="C42" s="15"/>
      <c r="D42" s="15"/>
      <c r="E42" s="15"/>
      <c r="F42" s="15"/>
      <c r="G42" s="16"/>
    </row>
    <row r="43" s="1" customFormat="1" ht="17.25" spans="1:7">
      <c r="A43" s="35" t="s">
        <v>46</v>
      </c>
      <c r="B43" s="36"/>
      <c r="C43" s="36"/>
      <c r="D43" s="36"/>
      <c r="E43" s="15"/>
      <c r="F43" s="15"/>
      <c r="G43" s="16"/>
    </row>
    <row r="44" s="1" customFormat="1" ht="17.25" spans="1:7">
      <c r="A44" s="37" t="s">
        <v>47</v>
      </c>
      <c r="B44" s="37" t="s">
        <v>48</v>
      </c>
      <c r="C44" s="37" t="s">
        <v>49</v>
      </c>
      <c r="D44" s="38"/>
      <c r="E44" s="39" t="s">
        <v>50</v>
      </c>
      <c r="F44" s="27"/>
      <c r="G44" s="20" t="s">
        <v>13</v>
      </c>
    </row>
    <row r="45" s="1" customFormat="1" ht="17.25" spans="1:7">
      <c r="A45" s="20" t="s">
        <v>51</v>
      </c>
      <c r="B45" s="20">
        <v>180000</v>
      </c>
      <c r="C45" s="52">
        <v>5</v>
      </c>
      <c r="D45" s="38"/>
      <c r="E45" s="40">
        <v>1</v>
      </c>
      <c r="F45" s="41"/>
      <c r="G45" s="21">
        <f t="shared" ref="G45:G51" si="1">IFERROR(B45/C45/12/22/8*E45,0)</f>
        <v>17.0454545454545</v>
      </c>
    </row>
    <row r="46" s="1" customFormat="1" ht="17.25" spans="1:7">
      <c r="A46" s="20" t="s">
        <v>77</v>
      </c>
      <c r="B46" s="20">
        <v>138000</v>
      </c>
      <c r="C46" s="26">
        <v>5</v>
      </c>
      <c r="D46" s="27"/>
      <c r="E46" s="39">
        <v>1</v>
      </c>
      <c r="F46" s="27"/>
      <c r="G46" s="21">
        <f t="shared" si="1"/>
        <v>13.0681818181818</v>
      </c>
    </row>
    <row r="47" s="1" customFormat="1" ht="17.25" spans="1:7">
      <c r="A47" s="26" t="s">
        <v>92</v>
      </c>
      <c r="B47" s="20">
        <v>88500</v>
      </c>
      <c r="C47" s="26">
        <v>5</v>
      </c>
      <c r="D47" s="27"/>
      <c r="E47" s="39">
        <v>1</v>
      </c>
      <c r="F47" s="27"/>
      <c r="G47" s="21">
        <f t="shared" si="1"/>
        <v>8.38068181818182</v>
      </c>
    </row>
    <row r="48" s="1" customFormat="1" ht="17.25" spans="1:7">
      <c r="A48" s="26" t="s">
        <v>86</v>
      </c>
      <c r="B48" s="20">
        <v>1188</v>
      </c>
      <c r="C48" s="26">
        <v>5</v>
      </c>
      <c r="D48" s="27"/>
      <c r="E48" s="39">
        <v>1</v>
      </c>
      <c r="F48" s="27"/>
      <c r="G48" s="21">
        <f t="shared" si="1"/>
        <v>0.1125</v>
      </c>
    </row>
    <row r="49" s="1" customFormat="1" ht="17.25" spans="1:7">
      <c r="A49" s="26" t="s">
        <v>52</v>
      </c>
      <c r="B49" s="20">
        <v>4000</v>
      </c>
      <c r="C49" s="26">
        <v>5</v>
      </c>
      <c r="D49" s="27"/>
      <c r="E49" s="39">
        <v>1</v>
      </c>
      <c r="F49" s="27"/>
      <c r="G49" s="21">
        <f t="shared" si="1"/>
        <v>0.378787878787879</v>
      </c>
    </row>
    <row r="50" s="1" customFormat="1" ht="17.25" spans="1:7">
      <c r="A50" s="26" t="s">
        <v>53</v>
      </c>
      <c r="B50" s="20">
        <v>3550</v>
      </c>
      <c r="C50" s="26">
        <v>5</v>
      </c>
      <c r="D50" s="27"/>
      <c r="E50" s="39">
        <v>1</v>
      </c>
      <c r="F50" s="27"/>
      <c r="G50" s="21">
        <f t="shared" si="1"/>
        <v>0.336174242424242</v>
      </c>
    </row>
    <row r="51" s="1" customFormat="1" ht="17.25" spans="1:7">
      <c r="A51" s="26" t="s">
        <v>87</v>
      </c>
      <c r="B51" s="20">
        <v>5000</v>
      </c>
      <c r="C51" s="26">
        <v>5</v>
      </c>
      <c r="D51" s="27"/>
      <c r="E51" s="39">
        <v>1</v>
      </c>
      <c r="F51" s="27"/>
      <c r="G51" s="21">
        <f t="shared" si="1"/>
        <v>0.473484848484848</v>
      </c>
    </row>
    <row r="52" s="1" customFormat="1" ht="17.25" spans="1:7">
      <c r="A52" s="26" t="s">
        <v>16</v>
      </c>
      <c r="B52" s="34"/>
      <c r="C52" s="26"/>
      <c r="D52" s="27"/>
      <c r="E52" s="39"/>
      <c r="F52" s="27"/>
      <c r="G52" s="23">
        <f>SUM(G45:G51)</f>
        <v>39.7952651515152</v>
      </c>
    </row>
    <row r="53" s="1" customFormat="1" ht="17.25" spans="1:7">
      <c r="A53" s="42" t="s">
        <v>54</v>
      </c>
      <c r="B53" s="43"/>
      <c r="C53" s="43"/>
      <c r="D53" s="43"/>
      <c r="E53" s="43"/>
      <c r="F53" s="43"/>
      <c r="G53" s="44"/>
    </row>
    <row r="54" s="1" customFormat="1" ht="30" spans="1:7">
      <c r="A54" s="17" t="s">
        <v>35</v>
      </c>
      <c r="B54" s="17" t="s">
        <v>48</v>
      </c>
      <c r="C54" s="18" t="s">
        <v>55</v>
      </c>
      <c r="D54" s="17" t="s">
        <v>56</v>
      </c>
      <c r="E54" s="17" t="s">
        <v>49</v>
      </c>
      <c r="F54" s="17" t="s">
        <v>50</v>
      </c>
      <c r="G54" s="17" t="s">
        <v>13</v>
      </c>
    </row>
    <row r="55" s="1" customFormat="1" ht="15" spans="1:7">
      <c r="A55" s="20" t="s">
        <v>88</v>
      </c>
      <c r="B55" s="45">
        <v>46244103.63</v>
      </c>
      <c r="C55" s="20">
        <v>13777</v>
      </c>
      <c r="D55" s="20">
        <v>580</v>
      </c>
      <c r="E55" s="20">
        <v>50</v>
      </c>
      <c r="F55" s="20">
        <v>1</v>
      </c>
      <c r="G55" s="21">
        <f>IFERROR(B55/C55/E55/12/22/8*D55*F55,0)</f>
        <v>18.4359610834428</v>
      </c>
    </row>
    <row r="56" s="1" customFormat="1" ht="17.25" spans="1:7">
      <c r="A56" s="20" t="s">
        <v>16</v>
      </c>
      <c r="B56" s="20"/>
      <c r="C56" s="20"/>
      <c r="D56" s="20"/>
      <c r="E56" s="20"/>
      <c r="F56" s="20"/>
      <c r="G56" s="33">
        <f>SUM(G55:G55)</f>
        <v>18.4359610834428</v>
      </c>
    </row>
    <row r="57" ht="15" spans="1:7">
      <c r="A57" s="14" t="s">
        <v>59</v>
      </c>
      <c r="B57" s="15"/>
      <c r="C57" s="15"/>
      <c r="D57" s="15"/>
      <c r="E57" s="15"/>
      <c r="F57" s="16"/>
      <c r="G57" s="21">
        <f>(G9+G17+G32+G36+G41+G52+G56)*G59</f>
        <v>180.251396197593</v>
      </c>
    </row>
    <row r="58" spans="1:7">
      <c r="A58" s="14" t="s">
        <v>60</v>
      </c>
      <c r="B58" s="15"/>
      <c r="C58" s="15"/>
      <c r="D58" s="15"/>
      <c r="E58" s="15"/>
      <c r="F58" s="16"/>
      <c r="G58" s="28">
        <v>0.18</v>
      </c>
    </row>
    <row r="59" spans="1:7">
      <c r="A59" s="46" t="s">
        <v>61</v>
      </c>
      <c r="B59" s="47"/>
      <c r="C59" s="47"/>
      <c r="D59" s="47"/>
      <c r="E59" s="47"/>
      <c r="F59" s="48"/>
      <c r="G59" s="28">
        <f>G60</f>
        <v>0.16</v>
      </c>
    </row>
    <row r="60" spans="1:7">
      <c r="A60" s="14" t="s">
        <v>62</v>
      </c>
      <c r="B60" s="15"/>
      <c r="C60" s="15"/>
      <c r="D60" s="15"/>
      <c r="E60" s="15"/>
      <c r="F60" s="16"/>
      <c r="G60" s="28">
        <v>0.16</v>
      </c>
    </row>
    <row r="61" ht="17.25" spans="1:7">
      <c r="A61" s="49" t="s">
        <v>16</v>
      </c>
      <c r="B61" s="50"/>
      <c r="C61" s="50"/>
      <c r="D61" s="50"/>
      <c r="E61" s="50"/>
      <c r="F61" s="51"/>
      <c r="G61" s="33">
        <f>G57+G59</f>
        <v>180.411396197593</v>
      </c>
    </row>
    <row r="62" ht="17.25" spans="1:7">
      <c r="A62" s="14" t="s">
        <v>63</v>
      </c>
      <c r="B62" s="15"/>
      <c r="C62" s="15"/>
      <c r="D62" s="15"/>
      <c r="E62" s="15"/>
      <c r="F62" s="16"/>
      <c r="G62" s="23">
        <f>G9+G36+G17+G32+G41+G52+G61</f>
        <v>1288.54666134911</v>
      </c>
    </row>
    <row r="63" ht="15" spans="1:7">
      <c r="A63" s="46" t="s">
        <v>64</v>
      </c>
      <c r="B63" s="47"/>
      <c r="C63" s="47"/>
      <c r="D63" s="47"/>
      <c r="E63" s="47"/>
      <c r="F63" s="47"/>
      <c r="G63" s="48"/>
    </row>
    <row r="83" ht="13.5"/>
  </sheetData>
  <mergeCells count="99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A18:G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C30:D30"/>
    <mergeCell ref="E30:F30"/>
    <mergeCell ref="C31:D31"/>
    <mergeCell ref="E31:F31"/>
    <mergeCell ref="C32:D32"/>
    <mergeCell ref="E32:F32"/>
    <mergeCell ref="A33:G33"/>
    <mergeCell ref="C34:D34"/>
    <mergeCell ref="E34:F34"/>
    <mergeCell ref="C35:D35"/>
    <mergeCell ref="E35:F35"/>
    <mergeCell ref="C36:D36"/>
    <mergeCell ref="E36:F36"/>
    <mergeCell ref="A37:G37"/>
    <mergeCell ref="C38:D38"/>
    <mergeCell ref="E38:F38"/>
    <mergeCell ref="C39:D39"/>
    <mergeCell ref="E39:F39"/>
    <mergeCell ref="C40:D40"/>
    <mergeCell ref="E40:F40"/>
    <mergeCell ref="C41:D41"/>
    <mergeCell ref="E41:F41"/>
    <mergeCell ref="A42:G42"/>
    <mergeCell ref="A43:G43"/>
    <mergeCell ref="C44:D44"/>
    <mergeCell ref="E44:F44"/>
    <mergeCell ref="C45:D45"/>
    <mergeCell ref="E45:F45"/>
    <mergeCell ref="C46:D46"/>
    <mergeCell ref="E46:F46"/>
    <mergeCell ref="C47:D47"/>
    <mergeCell ref="E47:F47"/>
    <mergeCell ref="C48:D48"/>
    <mergeCell ref="E48:F48"/>
    <mergeCell ref="C49:D49"/>
    <mergeCell ref="E49:F49"/>
    <mergeCell ref="C50:D50"/>
    <mergeCell ref="E50:F50"/>
    <mergeCell ref="C51:D51"/>
    <mergeCell ref="E51:F51"/>
    <mergeCell ref="C52:D52"/>
    <mergeCell ref="E52:F52"/>
    <mergeCell ref="A53:G53"/>
    <mergeCell ref="A57:F57"/>
    <mergeCell ref="A58:F58"/>
    <mergeCell ref="A59:F59"/>
    <mergeCell ref="A60:F60"/>
    <mergeCell ref="A61:F61"/>
    <mergeCell ref="A62:F62"/>
    <mergeCell ref="A63:G63"/>
  </mergeCells>
  <pageMargins left="0.7" right="0.314583333333333" top="0.354166666666667" bottom="0.196527777777778" header="0.3" footer="0.3"/>
  <pageSetup paperSize="9" scale="71" orientation="portrait"/>
  <headerFooter/>
  <legacy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80"/>
  <sheetViews>
    <sheetView topLeftCell="A54" workbookViewId="0">
      <selection activeCell="A66" sqref="$A66:$XFD79"/>
    </sheetView>
  </sheetViews>
  <sheetFormatPr defaultColWidth="8.75" defaultRowHeight="16.5"/>
  <cols>
    <col min="1" max="1" width="20.375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ht="13" customHeight="1" spans="1:12">
      <c r="A1" s="1" t="s">
        <v>0</v>
      </c>
    </row>
    <row r="2" ht="32.25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28.5" spans="1:12">
      <c r="A3" s="4" t="s">
        <v>2</v>
      </c>
      <c r="B3" s="119" t="s">
        <v>3</v>
      </c>
      <c r="C3" s="119"/>
      <c r="D3" s="119"/>
      <c r="E3" s="119"/>
      <c r="F3" s="119"/>
      <c r="G3" s="120"/>
      <c r="H3" s="7"/>
      <c r="I3" s="7"/>
      <c r="J3" s="7"/>
      <c r="K3" s="7"/>
    </row>
    <row r="4" spans="1:12">
      <c r="A4" s="8" t="s">
        <v>4</v>
      </c>
      <c r="B4" s="9" t="s">
        <v>145</v>
      </c>
      <c r="C4" s="10" t="s">
        <v>6</v>
      </c>
      <c r="D4" s="11" t="s">
        <v>146</v>
      </c>
      <c r="E4" s="11"/>
      <c r="F4" s="11"/>
      <c r="G4" s="12"/>
      <c r="H4" s="13"/>
      <c r="I4" s="13"/>
      <c r="J4" s="13"/>
      <c r="K4" s="13"/>
    </row>
    <row r="5" spans="1:12">
      <c r="A5" s="14" t="s">
        <v>8</v>
      </c>
      <c r="B5" s="15"/>
      <c r="C5" s="15"/>
      <c r="D5" s="15"/>
      <c r="E5" s="15"/>
      <c r="F5" s="15"/>
      <c r="G5" s="16"/>
    </row>
    <row r="6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spans="1:12">
      <c r="A7" s="20" t="s">
        <v>14</v>
      </c>
      <c r="B7" s="20">
        <v>2</v>
      </c>
      <c r="C7" s="18">
        <v>2</v>
      </c>
      <c r="D7" s="19"/>
      <c r="E7" s="18">
        <v>96.35</v>
      </c>
      <c r="F7" s="19"/>
      <c r="G7" s="21">
        <f>B7*C7*E7</f>
        <v>385.4</v>
      </c>
    </row>
    <row r="8" spans="1:12">
      <c r="A8" s="20" t="s">
        <v>15</v>
      </c>
      <c r="B8" s="20">
        <v>2</v>
      </c>
      <c r="C8" s="18">
        <v>2</v>
      </c>
      <c r="D8" s="19"/>
      <c r="E8" s="18">
        <v>206.68</v>
      </c>
      <c r="F8" s="19"/>
      <c r="G8" s="21">
        <f>B8*C8*E8</f>
        <v>826.72</v>
      </c>
    </row>
    <row r="9" ht="17.25" spans="1:12">
      <c r="A9" s="20" t="s">
        <v>16</v>
      </c>
      <c r="B9" s="20"/>
      <c r="C9" s="18"/>
      <c r="D9" s="19"/>
      <c r="E9" s="18"/>
      <c r="F9" s="19"/>
      <c r="G9" s="23">
        <f>SUM(G7:G8)</f>
        <v>1212.12</v>
      </c>
    </row>
    <row r="10" s="1" customFormat="1" ht="17.25" spans="1:12">
      <c r="A10" s="24" t="s">
        <v>17</v>
      </c>
      <c r="B10" s="24"/>
      <c r="C10" s="24"/>
      <c r="D10" s="24"/>
      <c r="E10" s="24"/>
      <c r="F10" s="24"/>
      <c r="G10" s="24"/>
    </row>
    <row r="11" s="1" customFormat="1" ht="17.25" spans="1:12">
      <c r="A11" s="25" t="s">
        <v>18</v>
      </c>
      <c r="B11" s="25"/>
      <c r="C11" s="25"/>
      <c r="D11" s="25"/>
      <c r="E11" s="25"/>
      <c r="F11" s="25"/>
      <c r="G11" s="25"/>
    </row>
    <row r="12" s="1" customFormat="1" ht="17.25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s="1" customFormat="1" ht="17.25" spans="1:12">
      <c r="A13" s="20" t="s">
        <v>99</v>
      </c>
      <c r="B13" s="22" t="s">
        <v>103</v>
      </c>
      <c r="C13" s="26">
        <v>1</v>
      </c>
      <c r="D13" s="27"/>
      <c r="E13" s="26">
        <v>0.33</v>
      </c>
      <c r="F13" s="27"/>
      <c r="G13" s="28">
        <f>C13*E13</f>
        <v>0.33</v>
      </c>
    </row>
    <row r="14" s="1" customFormat="1" ht="17.25" spans="1:12">
      <c r="A14" s="20" t="s">
        <v>100</v>
      </c>
      <c r="B14" s="20" t="s">
        <v>33</v>
      </c>
      <c r="C14" s="26">
        <v>2</v>
      </c>
      <c r="D14" s="27"/>
      <c r="E14" s="26">
        <v>42</v>
      </c>
      <c r="F14" s="27"/>
      <c r="G14" s="28">
        <f>C14*E14</f>
        <v>84</v>
      </c>
    </row>
    <row r="15" s="1" customFormat="1" ht="17.25" spans="1:12">
      <c r="A15" s="20" t="s">
        <v>101</v>
      </c>
      <c r="B15" s="22" t="s">
        <v>33</v>
      </c>
      <c r="C15" s="26">
        <v>1</v>
      </c>
      <c r="D15" s="27"/>
      <c r="E15" s="26">
        <v>38</v>
      </c>
      <c r="F15" s="27"/>
      <c r="G15" s="28">
        <f>C15*E15</f>
        <v>38</v>
      </c>
    </row>
    <row r="16" s="1" customFormat="1" ht="17.25" spans="1:12">
      <c r="A16" s="20" t="s">
        <v>102</v>
      </c>
      <c r="B16" s="22" t="s">
        <v>103</v>
      </c>
      <c r="C16" s="26">
        <v>1</v>
      </c>
      <c r="D16" s="27"/>
      <c r="E16" s="26">
        <v>10</v>
      </c>
      <c r="F16" s="27"/>
      <c r="G16" s="28">
        <f>C16*E16</f>
        <v>10</v>
      </c>
    </row>
    <row r="17" s="1" customFormat="1" ht="17.25" spans="1:7">
      <c r="A17" s="20" t="s">
        <v>16</v>
      </c>
      <c r="B17" s="22"/>
      <c r="C17" s="26"/>
      <c r="D17" s="27"/>
      <c r="E17" s="26"/>
      <c r="F17" s="27"/>
      <c r="G17" s="28">
        <f>SUM(G13:G16)</f>
        <v>132.33</v>
      </c>
    </row>
    <row r="18" s="1" customFormat="1" ht="17.25" spans="1:7">
      <c r="A18" s="14" t="s">
        <v>23</v>
      </c>
      <c r="B18" s="15"/>
      <c r="C18" s="15"/>
      <c r="D18" s="15"/>
      <c r="E18" s="15"/>
      <c r="F18" s="15"/>
      <c r="G18" s="16"/>
    </row>
    <row r="19" s="1" customFormat="1" ht="17.25" spans="1:7">
      <c r="A19" s="20" t="s">
        <v>19</v>
      </c>
      <c r="B19" s="20" t="s">
        <v>20</v>
      </c>
      <c r="C19" s="26" t="s">
        <v>21</v>
      </c>
      <c r="D19" s="27"/>
      <c r="E19" s="26" t="s">
        <v>22</v>
      </c>
      <c r="F19" s="27"/>
      <c r="G19" s="20" t="s">
        <v>13</v>
      </c>
    </row>
    <row r="20" s="1" customFormat="1" ht="17.25" spans="1:7">
      <c r="A20" s="20" t="s">
        <v>24</v>
      </c>
      <c r="B20" s="20" t="s">
        <v>25</v>
      </c>
      <c r="C20" s="26">
        <v>4</v>
      </c>
      <c r="D20" s="27"/>
      <c r="E20" s="26">
        <v>0.32</v>
      </c>
      <c r="F20" s="27"/>
      <c r="G20" s="28">
        <f t="shared" ref="G20:G35" si="0">C20*E20</f>
        <v>1.28</v>
      </c>
    </row>
    <row r="21" s="1" customFormat="1" ht="17.25" spans="1:7">
      <c r="A21" s="20" t="s">
        <v>26</v>
      </c>
      <c r="B21" s="20" t="s">
        <v>25</v>
      </c>
      <c r="C21" s="26">
        <v>4</v>
      </c>
      <c r="D21" s="27"/>
      <c r="E21" s="26">
        <v>0.45</v>
      </c>
      <c r="F21" s="27"/>
      <c r="G21" s="28">
        <f t="shared" si="0"/>
        <v>1.8</v>
      </c>
    </row>
    <row r="22" s="1" customFormat="1" ht="17.25" spans="1:7">
      <c r="A22" s="20" t="s">
        <v>27</v>
      </c>
      <c r="B22" s="20" t="s">
        <v>28</v>
      </c>
      <c r="C22" s="26">
        <v>3</v>
      </c>
      <c r="D22" s="27"/>
      <c r="E22" s="26">
        <v>2.3</v>
      </c>
      <c r="F22" s="27"/>
      <c r="G22" s="28">
        <f t="shared" si="0"/>
        <v>6.9</v>
      </c>
    </row>
    <row r="23" s="1" customFormat="1" ht="17.25" spans="1:7">
      <c r="A23" s="20" t="s">
        <v>29</v>
      </c>
      <c r="B23" s="20" t="s">
        <v>25</v>
      </c>
      <c r="C23" s="26">
        <v>1</v>
      </c>
      <c r="D23" s="27"/>
      <c r="E23" s="26">
        <v>3.5</v>
      </c>
      <c r="F23" s="27"/>
      <c r="G23" s="28">
        <f t="shared" si="0"/>
        <v>3.5</v>
      </c>
    </row>
    <row r="24" s="1" customFormat="1" ht="17.25" spans="1:7">
      <c r="A24" s="20" t="s">
        <v>30</v>
      </c>
      <c r="B24" s="20" t="s">
        <v>31</v>
      </c>
      <c r="C24" s="26">
        <v>0.5</v>
      </c>
      <c r="D24" s="27"/>
      <c r="E24" s="26">
        <v>5.7</v>
      </c>
      <c r="F24" s="27"/>
      <c r="G24" s="28">
        <f t="shared" si="0"/>
        <v>2.85</v>
      </c>
    </row>
    <row r="25" s="1" customFormat="1" ht="17.25" spans="1:7">
      <c r="A25" s="20" t="s">
        <v>105</v>
      </c>
      <c r="B25" s="20" t="s">
        <v>31</v>
      </c>
      <c r="C25" s="26">
        <v>0.5</v>
      </c>
      <c r="D25" s="27"/>
      <c r="E25" s="26">
        <v>6</v>
      </c>
      <c r="F25" s="27"/>
      <c r="G25" s="28">
        <f t="shared" si="0"/>
        <v>3</v>
      </c>
    </row>
    <row r="26" s="1" customFormat="1" ht="17.25" spans="1:7">
      <c r="A26" s="20" t="s">
        <v>32</v>
      </c>
      <c r="B26" s="20" t="s">
        <v>33</v>
      </c>
      <c r="C26" s="26">
        <v>1</v>
      </c>
      <c r="D26" s="27"/>
      <c r="E26" s="26">
        <v>0.38</v>
      </c>
      <c r="F26" s="27"/>
      <c r="G26" s="28">
        <f t="shared" si="0"/>
        <v>0.38</v>
      </c>
    </row>
    <row r="27" s="1" customFormat="1" ht="17.25" spans="1:7">
      <c r="A27" s="29" t="s">
        <v>80</v>
      </c>
      <c r="B27" s="29" t="s">
        <v>33</v>
      </c>
      <c r="C27" s="26">
        <v>4</v>
      </c>
      <c r="D27" s="27"/>
      <c r="E27" s="31">
        <v>0.7</v>
      </c>
      <c r="F27" s="32"/>
      <c r="G27" s="28">
        <f t="shared" si="0"/>
        <v>2.8</v>
      </c>
    </row>
    <row r="28" s="1" customFormat="1" ht="17.25" spans="1:7">
      <c r="A28" s="29" t="s">
        <v>127</v>
      </c>
      <c r="B28" s="30" t="s">
        <v>25</v>
      </c>
      <c r="C28" s="26">
        <v>4</v>
      </c>
      <c r="D28" s="27"/>
      <c r="E28" s="31">
        <v>1.8</v>
      </c>
      <c r="F28" s="32"/>
      <c r="G28" s="28">
        <f t="shared" si="0"/>
        <v>7.2</v>
      </c>
    </row>
    <row r="29" s="1" customFormat="1" ht="17.25" spans="1:7">
      <c r="A29" s="29" t="s">
        <v>104</v>
      </c>
      <c r="B29" s="30" t="s">
        <v>33</v>
      </c>
      <c r="C29" s="26">
        <v>3</v>
      </c>
      <c r="D29" s="27"/>
      <c r="E29" s="31">
        <v>0.6</v>
      </c>
      <c r="F29" s="32"/>
      <c r="G29" s="28">
        <f t="shared" si="0"/>
        <v>1.8</v>
      </c>
    </row>
    <row r="30" s="1" customFormat="1" ht="17.25" spans="1:7">
      <c r="A30" s="20" t="s">
        <v>83</v>
      </c>
      <c r="B30" s="20" t="s">
        <v>84</v>
      </c>
      <c r="C30" s="26">
        <v>2</v>
      </c>
      <c r="D30" s="27"/>
      <c r="E30" s="26">
        <v>7.6</v>
      </c>
      <c r="F30" s="27"/>
      <c r="G30" s="28">
        <f t="shared" si="0"/>
        <v>15.2</v>
      </c>
    </row>
    <row r="31" s="1" customFormat="1" ht="17.25" spans="1:7">
      <c r="A31" s="29" t="s">
        <v>85</v>
      </c>
      <c r="B31" s="29" t="s">
        <v>25</v>
      </c>
      <c r="C31" s="26">
        <v>1</v>
      </c>
      <c r="D31" s="27"/>
      <c r="E31" s="31">
        <v>280</v>
      </c>
      <c r="F31" s="32"/>
      <c r="G31" s="28">
        <f t="shared" si="0"/>
        <v>280</v>
      </c>
    </row>
    <row r="32" s="1" customFormat="1" ht="17.25" spans="1:7">
      <c r="A32" s="29" t="s">
        <v>121</v>
      </c>
      <c r="B32" s="30" t="s">
        <v>122</v>
      </c>
      <c r="C32" s="26">
        <v>0.5</v>
      </c>
      <c r="D32" s="27"/>
      <c r="E32" s="31">
        <v>2.91</v>
      </c>
      <c r="F32" s="32"/>
      <c r="G32" s="28">
        <f t="shared" si="0"/>
        <v>1.455</v>
      </c>
    </row>
    <row r="33" s="1" customFormat="1" ht="17.25" spans="1:7">
      <c r="A33" s="29" t="s">
        <v>16</v>
      </c>
      <c r="B33" s="30"/>
      <c r="C33" s="31"/>
      <c r="D33" s="32"/>
      <c r="E33" s="31"/>
      <c r="F33" s="32"/>
      <c r="G33" s="33">
        <f>SUM(G20:G32)</f>
        <v>328.165</v>
      </c>
    </row>
    <row r="34" s="1" customFormat="1" ht="17.25" spans="1:7">
      <c r="A34" s="24" t="s">
        <v>34</v>
      </c>
      <c r="B34" s="24"/>
      <c r="C34" s="24"/>
      <c r="D34" s="24"/>
      <c r="E34" s="24"/>
      <c r="F34" s="24"/>
      <c r="G34" s="24"/>
    </row>
    <row r="35" s="1" customFormat="1" ht="17.25" spans="1:7">
      <c r="A35" s="20" t="s">
        <v>35</v>
      </c>
      <c r="B35" s="20" t="s">
        <v>36</v>
      </c>
      <c r="C35" s="26" t="s">
        <v>21</v>
      </c>
      <c r="D35" s="27"/>
      <c r="E35" s="26" t="s">
        <v>37</v>
      </c>
      <c r="F35" s="27"/>
      <c r="G35" s="20" t="s">
        <v>38</v>
      </c>
    </row>
    <row r="36" s="1" customFormat="1" ht="17.25" spans="1:7">
      <c r="A36" s="20"/>
      <c r="B36" s="22"/>
      <c r="C36" s="26"/>
      <c r="D36" s="27"/>
      <c r="E36" s="26"/>
      <c r="F36" s="27"/>
      <c r="G36" s="23">
        <f>C36*E36</f>
        <v>0</v>
      </c>
    </row>
    <row r="37" s="1" customFormat="1" ht="17.25" spans="1:7">
      <c r="A37" s="20" t="s">
        <v>16</v>
      </c>
      <c r="B37" s="22"/>
      <c r="C37" s="26"/>
      <c r="D37" s="27"/>
      <c r="E37" s="26"/>
      <c r="F37" s="27"/>
      <c r="G37" s="23">
        <f>SUM(G36:G36)</f>
        <v>0</v>
      </c>
    </row>
    <row r="38" s="1" customFormat="1" ht="17.25" spans="1:7">
      <c r="A38" s="14" t="s">
        <v>39</v>
      </c>
      <c r="B38" s="15"/>
      <c r="C38" s="15"/>
      <c r="D38" s="15"/>
      <c r="E38" s="15"/>
      <c r="F38" s="15"/>
      <c r="G38" s="16"/>
    </row>
    <row r="39" s="1" customFormat="1" ht="17.25" spans="1:7">
      <c r="A39" s="20" t="s">
        <v>35</v>
      </c>
      <c r="B39" s="20" t="s">
        <v>36</v>
      </c>
      <c r="C39" s="26" t="s">
        <v>40</v>
      </c>
      <c r="D39" s="27"/>
      <c r="E39" s="26" t="s">
        <v>22</v>
      </c>
      <c r="F39" s="27"/>
      <c r="G39" s="20" t="s">
        <v>13</v>
      </c>
    </row>
    <row r="40" s="1" customFormat="1" ht="17.25" spans="1:7">
      <c r="A40" s="20" t="s">
        <v>41</v>
      </c>
      <c r="B40" s="20" t="s">
        <v>42</v>
      </c>
      <c r="C40" s="26">
        <v>1</v>
      </c>
      <c r="D40" s="27"/>
      <c r="E40" s="26">
        <v>1.74</v>
      </c>
      <c r="F40" s="27"/>
      <c r="G40" s="21">
        <f>C40*E40</f>
        <v>1.74</v>
      </c>
    </row>
    <row r="41" s="1" customFormat="1" ht="17.25" spans="1:7">
      <c r="A41" s="20" t="s">
        <v>43</v>
      </c>
      <c r="B41" s="20" t="s">
        <v>44</v>
      </c>
      <c r="C41" s="26">
        <v>3</v>
      </c>
      <c r="D41" s="27"/>
      <c r="E41" s="26">
        <v>0.75</v>
      </c>
      <c r="F41" s="27"/>
      <c r="G41" s="21">
        <f>C41*E41</f>
        <v>2.25</v>
      </c>
    </row>
    <row r="42" s="1" customFormat="1" ht="17.25" spans="1:7">
      <c r="A42" s="20" t="s">
        <v>16</v>
      </c>
      <c r="B42" s="34"/>
      <c r="C42" s="26"/>
      <c r="D42" s="27"/>
      <c r="E42" s="26"/>
      <c r="F42" s="27"/>
      <c r="G42" s="23">
        <f>SUM(G40:G41)</f>
        <v>3.99</v>
      </c>
    </row>
    <row r="43" s="1" customFormat="1" ht="17.25" spans="1:7">
      <c r="A43" s="14" t="s">
        <v>45</v>
      </c>
      <c r="B43" s="15"/>
      <c r="C43" s="15"/>
      <c r="D43" s="15"/>
      <c r="E43" s="15"/>
      <c r="F43" s="15"/>
      <c r="G43" s="16"/>
    </row>
    <row r="44" s="1" customFormat="1" ht="17.25" spans="1:7">
      <c r="A44" s="35" t="s">
        <v>46</v>
      </c>
      <c r="B44" s="36"/>
      <c r="C44" s="36"/>
      <c r="D44" s="36"/>
      <c r="E44" s="15"/>
      <c r="F44" s="15"/>
      <c r="G44" s="16"/>
    </row>
    <row r="45" s="1" customFormat="1" ht="17.25" spans="1:7">
      <c r="A45" s="37" t="s">
        <v>47</v>
      </c>
      <c r="B45" s="37" t="s">
        <v>48</v>
      </c>
      <c r="C45" s="37" t="s">
        <v>49</v>
      </c>
      <c r="D45" s="38"/>
      <c r="E45" s="39" t="s">
        <v>50</v>
      </c>
      <c r="F45" s="27"/>
      <c r="G45" s="20" t="s">
        <v>13</v>
      </c>
    </row>
    <row r="46" s="1" customFormat="1" ht="17.25" spans="1:7">
      <c r="A46" s="20" t="s">
        <v>51</v>
      </c>
      <c r="B46" s="20">
        <v>180000</v>
      </c>
      <c r="C46" s="52">
        <v>5</v>
      </c>
      <c r="D46" s="38"/>
      <c r="E46" s="40">
        <v>2</v>
      </c>
      <c r="F46" s="41"/>
      <c r="G46" s="21">
        <f t="shared" ref="G46:G52" si="1">IFERROR(B46/C46/12/22/8*E46,0)</f>
        <v>34.0909090909091</v>
      </c>
    </row>
    <row r="47" s="1" customFormat="1" ht="17.25" spans="1:7">
      <c r="A47" s="20" t="s">
        <v>77</v>
      </c>
      <c r="B47" s="20">
        <v>138000</v>
      </c>
      <c r="C47" s="26">
        <v>5</v>
      </c>
      <c r="D47" s="27"/>
      <c r="E47" s="40">
        <v>2</v>
      </c>
      <c r="F47" s="41"/>
      <c r="G47" s="21">
        <f t="shared" si="1"/>
        <v>26.1363636363636</v>
      </c>
    </row>
    <row r="48" s="1" customFormat="1" ht="17.25" spans="1:7">
      <c r="A48" s="26" t="s">
        <v>92</v>
      </c>
      <c r="B48" s="20">
        <v>88500</v>
      </c>
      <c r="C48" s="26">
        <v>5</v>
      </c>
      <c r="D48" s="27"/>
      <c r="E48" s="40">
        <v>2</v>
      </c>
      <c r="F48" s="41"/>
      <c r="G48" s="21">
        <f t="shared" si="1"/>
        <v>16.7613636363636</v>
      </c>
    </row>
    <row r="49" s="1" customFormat="1" ht="17.25" spans="1:7">
      <c r="A49" s="26" t="s">
        <v>86</v>
      </c>
      <c r="B49" s="20">
        <v>1188</v>
      </c>
      <c r="C49" s="26">
        <v>5</v>
      </c>
      <c r="D49" s="27"/>
      <c r="E49" s="40">
        <v>2</v>
      </c>
      <c r="F49" s="41"/>
      <c r="G49" s="21">
        <f t="shared" si="1"/>
        <v>0.225</v>
      </c>
    </row>
    <row r="50" s="1" customFormat="1" ht="17.25" spans="1:7">
      <c r="A50" s="26" t="s">
        <v>52</v>
      </c>
      <c r="B50" s="20">
        <v>4000</v>
      </c>
      <c r="C50" s="26">
        <v>5</v>
      </c>
      <c r="D50" s="27"/>
      <c r="E50" s="40">
        <v>2</v>
      </c>
      <c r="F50" s="41"/>
      <c r="G50" s="21">
        <f t="shared" si="1"/>
        <v>0.757575757575758</v>
      </c>
    </row>
    <row r="51" s="1" customFormat="1" ht="17.25" spans="1:7">
      <c r="A51" s="26" t="s">
        <v>53</v>
      </c>
      <c r="B51" s="20">
        <v>3550</v>
      </c>
      <c r="C51" s="26">
        <v>5</v>
      </c>
      <c r="D51" s="27"/>
      <c r="E51" s="40">
        <v>2</v>
      </c>
      <c r="F51" s="41"/>
      <c r="G51" s="21">
        <f t="shared" si="1"/>
        <v>0.672348484848485</v>
      </c>
    </row>
    <row r="52" s="1" customFormat="1" ht="17.25" spans="1:7">
      <c r="A52" s="26" t="s">
        <v>87</v>
      </c>
      <c r="B52" s="20">
        <v>5000</v>
      </c>
      <c r="C52" s="26">
        <v>5</v>
      </c>
      <c r="D52" s="27"/>
      <c r="E52" s="40">
        <v>2</v>
      </c>
      <c r="F52" s="41"/>
      <c r="G52" s="21">
        <f t="shared" si="1"/>
        <v>0.946969696969697</v>
      </c>
    </row>
    <row r="53" s="1" customFormat="1" ht="17.25" spans="1:7">
      <c r="A53" s="26" t="s">
        <v>16</v>
      </c>
      <c r="B53" s="34"/>
      <c r="C53" s="26"/>
      <c r="D53" s="27"/>
      <c r="E53" s="39"/>
      <c r="F53" s="27"/>
      <c r="G53" s="23">
        <f>SUM(G46:G52)</f>
        <v>79.5905303030303</v>
      </c>
    </row>
    <row r="54" s="1" customFormat="1" ht="17.25" spans="1:7">
      <c r="A54" s="42" t="s">
        <v>54</v>
      </c>
      <c r="B54" s="43"/>
      <c r="C54" s="43"/>
      <c r="D54" s="43"/>
      <c r="E54" s="43"/>
      <c r="F54" s="43"/>
      <c r="G54" s="44"/>
    </row>
    <row r="55" s="1" customFormat="1" ht="30" spans="1:7">
      <c r="A55" s="17" t="s">
        <v>35</v>
      </c>
      <c r="B55" s="17" t="s">
        <v>48</v>
      </c>
      <c r="C55" s="18" t="s">
        <v>55</v>
      </c>
      <c r="D55" s="17" t="s">
        <v>56</v>
      </c>
      <c r="E55" s="17" t="s">
        <v>49</v>
      </c>
      <c r="F55" s="17" t="s">
        <v>50</v>
      </c>
      <c r="G55" s="17" t="s">
        <v>13</v>
      </c>
    </row>
    <row r="56" s="1" customFormat="1" ht="15" spans="1:7">
      <c r="A56" s="20" t="s">
        <v>88</v>
      </c>
      <c r="B56" s="45">
        <v>46244103.63</v>
      </c>
      <c r="C56" s="20">
        <v>13777</v>
      </c>
      <c r="D56" s="20">
        <v>580</v>
      </c>
      <c r="E56" s="20">
        <v>50</v>
      </c>
      <c r="F56" s="20">
        <v>2</v>
      </c>
      <c r="G56" s="21">
        <f>IFERROR(B56/C56/E56/12/22/8*D56*F56,0)</f>
        <v>36.8719221668855</v>
      </c>
    </row>
    <row r="57" s="1" customFormat="1" ht="17.25" spans="1:7">
      <c r="A57" s="20" t="s">
        <v>16</v>
      </c>
      <c r="B57" s="20"/>
      <c r="C57" s="20"/>
      <c r="D57" s="20"/>
      <c r="E57" s="20"/>
      <c r="F57" s="20"/>
      <c r="G57" s="33">
        <f>SUM(G56:G56)</f>
        <v>36.8719221668855</v>
      </c>
    </row>
    <row r="58" s="1" customFormat="1" ht="15" spans="1:7">
      <c r="A58" s="24" t="s">
        <v>58</v>
      </c>
      <c r="B58" s="24"/>
      <c r="C58" s="24"/>
      <c r="D58" s="24"/>
      <c r="E58" s="24"/>
      <c r="F58" s="24"/>
      <c r="G58" s="24"/>
    </row>
    <row r="59" s="1" customFormat="1" ht="17.25" spans="1:7">
      <c r="A59" s="14" t="s">
        <v>59</v>
      </c>
      <c r="B59" s="15"/>
      <c r="C59" s="15"/>
      <c r="D59" s="15"/>
      <c r="E59" s="15"/>
      <c r="F59" s="16"/>
      <c r="G59" s="21">
        <f>(G9+G37+G17+G33+G42+G53+G57)*G60</f>
        <v>322.752141444585</v>
      </c>
    </row>
    <row r="60" s="1" customFormat="1" ht="17.25" spans="1:7">
      <c r="A60" s="14" t="s">
        <v>60</v>
      </c>
      <c r="B60" s="15"/>
      <c r="C60" s="15"/>
      <c r="D60" s="15"/>
      <c r="E60" s="15"/>
      <c r="F60" s="16"/>
      <c r="G60" s="28">
        <v>0.18</v>
      </c>
    </row>
    <row r="61" s="1" customFormat="1" ht="17.25" spans="1:7">
      <c r="A61" s="46" t="s">
        <v>61</v>
      </c>
      <c r="B61" s="47"/>
      <c r="C61" s="47"/>
      <c r="D61" s="47"/>
      <c r="E61" s="47"/>
      <c r="F61" s="48"/>
      <c r="G61" s="28">
        <f>G62</f>
        <v>0.16</v>
      </c>
    </row>
    <row r="62" s="1" customFormat="1" ht="17.25" spans="1:7">
      <c r="A62" s="14" t="s">
        <v>62</v>
      </c>
      <c r="B62" s="15"/>
      <c r="C62" s="15"/>
      <c r="D62" s="15"/>
      <c r="E62" s="15"/>
      <c r="F62" s="16"/>
      <c r="G62" s="28">
        <v>0.16</v>
      </c>
    </row>
    <row r="63" s="1" customFormat="1" ht="17.25" spans="1:7">
      <c r="A63" s="49" t="s">
        <v>16</v>
      </c>
      <c r="B63" s="50"/>
      <c r="C63" s="50"/>
      <c r="D63" s="50"/>
      <c r="E63" s="50"/>
      <c r="F63" s="51"/>
      <c r="G63" s="33">
        <f>G59+G62</f>
        <v>322.912141444585</v>
      </c>
    </row>
    <row r="64" s="1" customFormat="1" ht="17.25" spans="1:7">
      <c r="A64" s="14" t="s">
        <v>63</v>
      </c>
      <c r="B64" s="15"/>
      <c r="C64" s="15"/>
      <c r="D64" s="15"/>
      <c r="E64" s="15"/>
      <c r="F64" s="16"/>
      <c r="G64" s="23">
        <f>G9+G17+G33+G42+G53+G57+G63</f>
        <v>2115.9795939145</v>
      </c>
    </row>
    <row r="65" ht="15" spans="1:7">
      <c r="A65" s="46" t="s">
        <v>64</v>
      </c>
      <c r="B65" s="47"/>
      <c r="C65" s="47"/>
      <c r="D65" s="47"/>
      <c r="E65" s="47"/>
      <c r="F65" s="47"/>
      <c r="G65" s="48"/>
    </row>
    <row r="80" ht="13.5"/>
  </sheetData>
  <mergeCells count="102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A18:G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C30:D30"/>
    <mergeCell ref="E30:F30"/>
    <mergeCell ref="C31:D31"/>
    <mergeCell ref="E31:F31"/>
    <mergeCell ref="C32:D32"/>
    <mergeCell ref="E32:F32"/>
    <mergeCell ref="C33:D33"/>
    <mergeCell ref="E33:F33"/>
    <mergeCell ref="A34:G34"/>
    <mergeCell ref="C35:D35"/>
    <mergeCell ref="E35:F35"/>
    <mergeCell ref="C36:D36"/>
    <mergeCell ref="E36:F36"/>
    <mergeCell ref="C37:D37"/>
    <mergeCell ref="E37:F37"/>
    <mergeCell ref="A38:G38"/>
    <mergeCell ref="C39:D39"/>
    <mergeCell ref="E39:F39"/>
    <mergeCell ref="C40:D40"/>
    <mergeCell ref="E40:F40"/>
    <mergeCell ref="C41:D41"/>
    <mergeCell ref="E41:F41"/>
    <mergeCell ref="C42:D42"/>
    <mergeCell ref="E42:F42"/>
    <mergeCell ref="A43:G43"/>
    <mergeCell ref="A44:G44"/>
    <mergeCell ref="C45:D45"/>
    <mergeCell ref="E45:F45"/>
    <mergeCell ref="C46:D46"/>
    <mergeCell ref="E46:F46"/>
    <mergeCell ref="C47:D47"/>
    <mergeCell ref="E47:F47"/>
    <mergeCell ref="C48:D48"/>
    <mergeCell ref="E48:F48"/>
    <mergeCell ref="C49:D49"/>
    <mergeCell ref="E49:F49"/>
    <mergeCell ref="C50:D50"/>
    <mergeCell ref="E50:F50"/>
    <mergeCell ref="C51:D51"/>
    <mergeCell ref="E51:F51"/>
    <mergeCell ref="C52:D52"/>
    <mergeCell ref="E52:F52"/>
    <mergeCell ref="C53:D53"/>
    <mergeCell ref="E53:F53"/>
    <mergeCell ref="A54:G54"/>
    <mergeCell ref="A58:G58"/>
    <mergeCell ref="A59:F59"/>
    <mergeCell ref="A60:F60"/>
    <mergeCell ref="A61:F61"/>
    <mergeCell ref="A62:F62"/>
    <mergeCell ref="A63:F63"/>
    <mergeCell ref="A64:F64"/>
    <mergeCell ref="A65:G65"/>
  </mergeCells>
  <pageMargins left="0.7" right="0.7" top="0.472222222222222" bottom="0.314583333333333" header="0.3" footer="0.3"/>
  <pageSetup paperSize="9" scale="68" orientation="portrait"/>
  <headerFooter/>
  <legacy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68"/>
  <sheetViews>
    <sheetView workbookViewId="0">
      <selection activeCell="B3" sqref="B3:G3"/>
    </sheetView>
  </sheetViews>
  <sheetFormatPr defaultColWidth="8.75" defaultRowHeight="16.5"/>
  <cols>
    <col min="1" max="1" width="13.3666666666667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119" t="s">
        <v>3</v>
      </c>
      <c r="C3" s="119"/>
      <c r="D3" s="119"/>
      <c r="E3" s="119"/>
      <c r="F3" s="119"/>
      <c r="G3" s="120"/>
      <c r="H3" s="7"/>
      <c r="I3" s="7"/>
      <c r="J3" s="7"/>
      <c r="K3" s="7"/>
    </row>
    <row r="4" spans="1:12">
      <c r="A4" s="8" t="s">
        <v>4</v>
      </c>
      <c r="B4" s="9" t="s">
        <v>147</v>
      </c>
      <c r="C4" s="10" t="s">
        <v>6</v>
      </c>
      <c r="D4" s="11" t="s">
        <v>148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ht="15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2</v>
      </c>
      <c r="C7" s="18">
        <v>1</v>
      </c>
      <c r="D7" s="19"/>
      <c r="E7" s="18">
        <v>96.35</v>
      </c>
      <c r="F7" s="19"/>
      <c r="G7" s="21">
        <f>B7*C7*E7</f>
        <v>192.7</v>
      </c>
    </row>
    <row r="8" ht="16.15" customHeight="1" spans="1:12">
      <c r="A8" s="20" t="s">
        <v>15</v>
      </c>
      <c r="B8" s="20">
        <v>2</v>
      </c>
      <c r="C8" s="18">
        <v>1</v>
      </c>
      <c r="D8" s="19"/>
      <c r="E8" s="18">
        <v>206.68</v>
      </c>
      <c r="F8" s="19"/>
      <c r="G8" s="21">
        <f>B8*C8*E8</f>
        <v>413.36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606.06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ht="17.25" spans="1:12">
      <c r="A13" s="20"/>
      <c r="B13" s="22"/>
      <c r="C13" s="26"/>
      <c r="D13" s="27"/>
      <c r="E13" s="26"/>
      <c r="F13" s="27"/>
      <c r="G13" s="28">
        <f>C13*E13</f>
        <v>0</v>
      </c>
    </row>
    <row r="14" ht="17.25" spans="1:12">
      <c r="A14" s="20" t="s">
        <v>16</v>
      </c>
      <c r="B14" s="22"/>
      <c r="C14" s="26"/>
      <c r="D14" s="27"/>
      <c r="E14" s="26"/>
      <c r="F14" s="27"/>
      <c r="G14" s="23">
        <v>0</v>
      </c>
    </row>
    <row r="15" spans="1:12">
      <c r="A15" s="14" t="s">
        <v>23</v>
      </c>
      <c r="B15" s="15"/>
      <c r="C15" s="15"/>
      <c r="D15" s="15"/>
      <c r="E15" s="15"/>
      <c r="F15" s="15"/>
      <c r="G15" s="16"/>
    </row>
    <row r="16" spans="1:12">
      <c r="A16" s="20" t="s">
        <v>19</v>
      </c>
      <c r="B16" s="20" t="s">
        <v>20</v>
      </c>
      <c r="C16" s="26" t="s">
        <v>21</v>
      </c>
      <c r="D16" s="27"/>
      <c r="E16" s="26" t="s">
        <v>22</v>
      </c>
      <c r="F16" s="27"/>
      <c r="G16" s="20" t="s">
        <v>13</v>
      </c>
    </row>
    <row r="17" ht="17.25" spans="1:7">
      <c r="A17" s="29"/>
      <c r="B17" s="30"/>
      <c r="C17" s="26"/>
      <c r="D17" s="27"/>
      <c r="E17" s="31"/>
      <c r="F17" s="32"/>
      <c r="G17" s="28">
        <f>C17*E17</f>
        <v>0</v>
      </c>
    </row>
    <row r="18" ht="17.25" spans="1:7">
      <c r="A18" s="29" t="s">
        <v>16</v>
      </c>
      <c r="B18" s="30"/>
      <c r="C18" s="31"/>
      <c r="D18" s="32"/>
      <c r="E18" s="31"/>
      <c r="F18" s="32"/>
      <c r="G18" s="33">
        <v>0</v>
      </c>
    </row>
    <row r="19" spans="1:7">
      <c r="A19" s="24" t="s">
        <v>34</v>
      </c>
      <c r="B19" s="24"/>
      <c r="C19" s="24"/>
      <c r="D19" s="24"/>
      <c r="E19" s="24"/>
      <c r="F19" s="24"/>
      <c r="G19" s="24"/>
    </row>
    <row r="20" spans="1:7">
      <c r="A20" s="20" t="s">
        <v>35</v>
      </c>
      <c r="B20" s="20" t="s">
        <v>36</v>
      </c>
      <c r="C20" s="26" t="s">
        <v>21</v>
      </c>
      <c r="D20" s="27"/>
      <c r="E20" s="26" t="s">
        <v>37</v>
      </c>
      <c r="F20" s="27"/>
      <c r="G20" s="20" t="s">
        <v>38</v>
      </c>
    </row>
    <row r="21" ht="17.25" spans="1:7">
      <c r="A21" s="20"/>
      <c r="B21" s="22"/>
      <c r="C21" s="26"/>
      <c r="D21" s="27"/>
      <c r="E21" s="26"/>
      <c r="F21" s="27"/>
      <c r="G21" s="23">
        <f>C21*E21</f>
        <v>0</v>
      </c>
    </row>
    <row r="22" ht="17.25" spans="1:7">
      <c r="A22" s="20" t="s">
        <v>16</v>
      </c>
      <c r="B22" s="22"/>
      <c r="C22" s="26"/>
      <c r="D22" s="27"/>
      <c r="E22" s="26"/>
      <c r="F22" s="27"/>
      <c r="G22" s="23">
        <f>SUM(G21:G21)</f>
        <v>0</v>
      </c>
    </row>
    <row r="23" spans="1:7">
      <c r="A23" s="14" t="s">
        <v>39</v>
      </c>
      <c r="B23" s="15"/>
      <c r="C23" s="15"/>
      <c r="D23" s="15"/>
      <c r="E23" s="15"/>
      <c r="F23" s="15"/>
      <c r="G23" s="16"/>
    </row>
    <row r="24" spans="1:7">
      <c r="A24" s="20" t="s">
        <v>35</v>
      </c>
      <c r="B24" s="20" t="s">
        <v>36</v>
      </c>
      <c r="C24" s="26" t="s">
        <v>40</v>
      </c>
      <c r="D24" s="27"/>
      <c r="E24" s="26" t="s">
        <v>22</v>
      </c>
      <c r="F24" s="27"/>
      <c r="G24" s="20" t="s">
        <v>13</v>
      </c>
    </row>
    <row r="25" spans="1:7">
      <c r="A25" s="20" t="s">
        <v>41</v>
      </c>
      <c r="B25" s="20" t="s">
        <v>42</v>
      </c>
      <c r="C25" s="26">
        <v>1</v>
      </c>
      <c r="D25" s="27"/>
      <c r="E25" s="26">
        <v>1.74</v>
      </c>
      <c r="F25" s="27"/>
      <c r="G25" s="21">
        <f>C25*E25</f>
        <v>1.74</v>
      </c>
    </row>
    <row r="26" spans="1:7">
      <c r="A26" s="20" t="s">
        <v>43</v>
      </c>
      <c r="B26" s="20" t="s">
        <v>44</v>
      </c>
      <c r="C26" s="26">
        <v>1</v>
      </c>
      <c r="D26" s="27"/>
      <c r="E26" s="26">
        <v>0.75</v>
      </c>
      <c r="F26" s="27"/>
      <c r="G26" s="21">
        <f>C26*E26</f>
        <v>0.75</v>
      </c>
    </row>
    <row r="27" ht="17.25" spans="1:7">
      <c r="A27" s="20" t="s">
        <v>16</v>
      </c>
      <c r="B27" s="34"/>
      <c r="C27" s="26"/>
      <c r="D27" s="27"/>
      <c r="E27" s="26"/>
      <c r="F27" s="27"/>
      <c r="G27" s="23">
        <f>SUM(G25:G26)</f>
        <v>2.49</v>
      </c>
    </row>
    <row r="28" spans="1:7">
      <c r="A28" s="14" t="s">
        <v>45</v>
      </c>
      <c r="B28" s="15"/>
      <c r="C28" s="15"/>
      <c r="D28" s="15"/>
      <c r="E28" s="15"/>
      <c r="F28" s="15"/>
      <c r="G28" s="16"/>
    </row>
    <row r="29" spans="1:7">
      <c r="A29" s="35" t="s">
        <v>46</v>
      </c>
      <c r="B29" s="36"/>
      <c r="C29" s="36"/>
      <c r="D29" s="36"/>
      <c r="E29" s="15"/>
      <c r="F29" s="15"/>
      <c r="G29" s="16"/>
    </row>
    <row r="30" spans="1:7">
      <c r="A30" s="37" t="s">
        <v>47</v>
      </c>
      <c r="B30" s="37" t="s">
        <v>48</v>
      </c>
      <c r="C30" s="37" t="s">
        <v>49</v>
      </c>
      <c r="D30" s="38"/>
      <c r="E30" s="39" t="s">
        <v>50</v>
      </c>
      <c r="F30" s="27"/>
      <c r="G30" s="20" t="s">
        <v>13</v>
      </c>
    </row>
    <row r="31" spans="1:7">
      <c r="A31" s="20" t="s">
        <v>51</v>
      </c>
      <c r="B31" s="20">
        <v>180000</v>
      </c>
      <c r="C31" s="52">
        <v>5</v>
      </c>
      <c r="D31" s="38"/>
      <c r="E31" s="40">
        <v>1</v>
      </c>
      <c r="F31" s="41"/>
      <c r="G31" s="21">
        <f t="shared" ref="G31:G37" si="0">IFERROR(B31/C31/12/22/8*E31,0)</f>
        <v>17.0454545454545</v>
      </c>
    </row>
    <row r="32" spans="1:7">
      <c r="A32" s="20" t="s">
        <v>77</v>
      </c>
      <c r="B32" s="20">
        <v>138000</v>
      </c>
      <c r="C32" s="26">
        <v>5</v>
      </c>
      <c r="D32" s="27"/>
      <c r="E32" s="39">
        <v>1</v>
      </c>
      <c r="F32" s="27"/>
      <c r="G32" s="21">
        <f t="shared" si="0"/>
        <v>13.0681818181818</v>
      </c>
    </row>
    <row r="33" spans="1:7">
      <c r="A33" s="26" t="s">
        <v>92</v>
      </c>
      <c r="B33" s="20">
        <v>88500</v>
      </c>
      <c r="C33" s="26">
        <v>5</v>
      </c>
      <c r="D33" s="27"/>
      <c r="E33" s="39">
        <v>1</v>
      </c>
      <c r="F33" s="27"/>
      <c r="G33" s="21">
        <f t="shared" si="0"/>
        <v>8.38068181818182</v>
      </c>
    </row>
    <row r="34" spans="1:7">
      <c r="A34" s="26" t="s">
        <v>86</v>
      </c>
      <c r="B34" s="20">
        <v>1188</v>
      </c>
      <c r="C34" s="26">
        <v>5</v>
      </c>
      <c r="D34" s="27"/>
      <c r="E34" s="39">
        <v>1</v>
      </c>
      <c r="F34" s="27"/>
      <c r="G34" s="21">
        <f t="shared" si="0"/>
        <v>0.1125</v>
      </c>
    </row>
    <row r="35" spans="1:7">
      <c r="A35" s="26" t="s">
        <v>52</v>
      </c>
      <c r="B35" s="20">
        <v>4000</v>
      </c>
      <c r="C35" s="26">
        <v>5</v>
      </c>
      <c r="D35" s="27"/>
      <c r="E35" s="39">
        <v>1</v>
      </c>
      <c r="F35" s="27"/>
      <c r="G35" s="21">
        <f t="shared" si="0"/>
        <v>0.378787878787879</v>
      </c>
    </row>
    <row r="36" spans="1:7">
      <c r="A36" s="26" t="s">
        <v>53</v>
      </c>
      <c r="B36" s="20">
        <v>3550</v>
      </c>
      <c r="C36" s="26">
        <v>5</v>
      </c>
      <c r="D36" s="27"/>
      <c r="E36" s="39">
        <v>1</v>
      </c>
      <c r="F36" s="27"/>
      <c r="G36" s="21">
        <f t="shared" si="0"/>
        <v>0.336174242424242</v>
      </c>
    </row>
    <row r="37" spans="1:7">
      <c r="A37" s="26" t="s">
        <v>87</v>
      </c>
      <c r="B37" s="20">
        <v>5000</v>
      </c>
      <c r="C37" s="26">
        <v>5</v>
      </c>
      <c r="D37" s="27"/>
      <c r="E37" s="39">
        <v>1</v>
      </c>
      <c r="F37" s="27"/>
      <c r="G37" s="21">
        <f t="shared" si="0"/>
        <v>0.473484848484848</v>
      </c>
    </row>
    <row r="38" ht="17.25" spans="1:7">
      <c r="A38" s="26" t="s">
        <v>16</v>
      </c>
      <c r="B38" s="34"/>
      <c r="C38" s="26"/>
      <c r="D38" s="27"/>
      <c r="E38" s="39"/>
      <c r="F38" s="27"/>
      <c r="G38" s="23">
        <f>SUM(G31:G37)</f>
        <v>39.7952651515152</v>
      </c>
    </row>
    <row r="39" spans="1:7">
      <c r="A39" s="42" t="s">
        <v>54</v>
      </c>
      <c r="B39" s="43"/>
      <c r="C39" s="43"/>
      <c r="D39" s="43"/>
      <c r="E39" s="43"/>
      <c r="F39" s="43"/>
      <c r="G39" s="44"/>
    </row>
    <row r="40" ht="30" spans="1:7">
      <c r="A40" s="17" t="s">
        <v>35</v>
      </c>
      <c r="B40" s="17" t="s">
        <v>48</v>
      </c>
      <c r="C40" s="18" t="s">
        <v>55</v>
      </c>
      <c r="D40" s="17" t="s">
        <v>56</v>
      </c>
      <c r="E40" s="17" t="s">
        <v>49</v>
      </c>
      <c r="F40" s="17" t="s">
        <v>50</v>
      </c>
      <c r="G40" s="17" t="s">
        <v>13</v>
      </c>
    </row>
    <row r="41" ht="15" spans="1:7">
      <c r="A41" s="20" t="s">
        <v>88</v>
      </c>
      <c r="B41" s="45">
        <v>46244103.63</v>
      </c>
      <c r="C41" s="20">
        <v>13777</v>
      </c>
      <c r="D41" s="20">
        <v>580</v>
      </c>
      <c r="E41" s="20">
        <v>50</v>
      </c>
      <c r="F41" s="20">
        <v>1</v>
      </c>
      <c r="G41" s="21">
        <f>IFERROR(B41/C41/E41/12/22/8*D41*F41,0)</f>
        <v>18.4359610834428</v>
      </c>
    </row>
    <row r="42" ht="17.25" spans="1:7">
      <c r="A42" s="20" t="s">
        <v>16</v>
      </c>
      <c r="B42" s="20"/>
      <c r="C42" s="20"/>
      <c r="D42" s="20"/>
      <c r="E42" s="20"/>
      <c r="F42" s="20"/>
      <c r="G42" s="33">
        <f>SUM(G41:G41)</f>
        <v>18.4359610834428</v>
      </c>
    </row>
    <row r="43" ht="15" spans="1:7">
      <c r="A43" s="24" t="s">
        <v>58</v>
      </c>
      <c r="B43" s="24"/>
      <c r="C43" s="24"/>
      <c r="D43" s="24"/>
      <c r="E43" s="24"/>
      <c r="F43" s="24"/>
      <c r="G43" s="24"/>
    </row>
    <row r="44" spans="1:7">
      <c r="A44" s="14" t="s">
        <v>59</v>
      </c>
      <c r="B44" s="15"/>
      <c r="C44" s="15"/>
      <c r="D44" s="15"/>
      <c r="E44" s="15"/>
      <c r="F44" s="16"/>
      <c r="G44" s="21">
        <f>(G9+G14+G18+G27+G38+G42)*G45</f>
        <v>120.020620722292</v>
      </c>
    </row>
    <row r="45" spans="1:7">
      <c r="A45" s="14" t="s">
        <v>60</v>
      </c>
      <c r="B45" s="15"/>
      <c r="C45" s="15"/>
      <c r="D45" s="15"/>
      <c r="E45" s="15"/>
      <c r="F45" s="16"/>
      <c r="G45" s="28">
        <v>0.18</v>
      </c>
    </row>
    <row r="46" spans="1:7">
      <c r="A46" s="46" t="s">
        <v>61</v>
      </c>
      <c r="B46" s="47"/>
      <c r="C46" s="47"/>
      <c r="D46" s="47"/>
      <c r="E46" s="47"/>
      <c r="F46" s="48"/>
      <c r="G46" s="28">
        <f>G47</f>
        <v>0.16</v>
      </c>
    </row>
    <row r="47" spans="1:7">
      <c r="A47" s="14" t="s">
        <v>62</v>
      </c>
      <c r="B47" s="15"/>
      <c r="C47" s="15"/>
      <c r="D47" s="15"/>
      <c r="E47" s="15"/>
      <c r="F47" s="16"/>
      <c r="G47" s="28">
        <v>0.16</v>
      </c>
    </row>
    <row r="48" ht="17.25" spans="1:7">
      <c r="A48" s="49" t="s">
        <v>16</v>
      </c>
      <c r="B48" s="50"/>
      <c r="C48" s="50"/>
      <c r="D48" s="50"/>
      <c r="E48" s="50"/>
      <c r="F48" s="51"/>
      <c r="G48" s="33">
        <f>G44+G46</f>
        <v>120.180620722292</v>
      </c>
    </row>
    <row r="49" ht="17.25" spans="1:7">
      <c r="A49" s="14" t="s">
        <v>63</v>
      </c>
      <c r="B49" s="15"/>
      <c r="C49" s="15"/>
      <c r="D49" s="15"/>
      <c r="E49" s="15"/>
      <c r="F49" s="16"/>
      <c r="G49" s="23">
        <f>G9+G14+G18+G27+G38+G42+G48</f>
        <v>786.96184695725</v>
      </c>
    </row>
    <row r="50" ht="15" spans="1:7">
      <c r="A50" s="46" t="s">
        <v>64</v>
      </c>
      <c r="B50" s="47"/>
      <c r="C50" s="47"/>
      <c r="D50" s="47"/>
      <c r="E50" s="47"/>
      <c r="F50" s="47"/>
      <c r="G50" s="48"/>
    </row>
    <row r="68" ht="13.5"/>
  </sheetData>
  <mergeCells count="72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A15:G15"/>
    <mergeCell ref="C16:D16"/>
    <mergeCell ref="E16:F16"/>
    <mergeCell ref="C17:D17"/>
    <mergeCell ref="E17:F17"/>
    <mergeCell ref="C18:D18"/>
    <mergeCell ref="E18:F18"/>
    <mergeCell ref="A19:G19"/>
    <mergeCell ref="C20:D20"/>
    <mergeCell ref="E20:F20"/>
    <mergeCell ref="C21:D21"/>
    <mergeCell ref="E21:F21"/>
    <mergeCell ref="C22:D22"/>
    <mergeCell ref="E22:F22"/>
    <mergeCell ref="A23:G23"/>
    <mergeCell ref="C24:D24"/>
    <mergeCell ref="E24:F24"/>
    <mergeCell ref="C25:D25"/>
    <mergeCell ref="E25:F25"/>
    <mergeCell ref="C26:D26"/>
    <mergeCell ref="E26:F26"/>
    <mergeCell ref="C27:D27"/>
    <mergeCell ref="E27:F27"/>
    <mergeCell ref="A28:G28"/>
    <mergeCell ref="A29:G29"/>
    <mergeCell ref="C30:D30"/>
    <mergeCell ref="E30:F30"/>
    <mergeCell ref="C31:D31"/>
    <mergeCell ref="E31:F31"/>
    <mergeCell ref="C32:D32"/>
    <mergeCell ref="E32:F32"/>
    <mergeCell ref="C33:D33"/>
    <mergeCell ref="E33:F33"/>
    <mergeCell ref="C34:D34"/>
    <mergeCell ref="E34:F34"/>
    <mergeCell ref="C35:D35"/>
    <mergeCell ref="E35:F35"/>
    <mergeCell ref="C36:D36"/>
    <mergeCell ref="E36:F36"/>
    <mergeCell ref="C37:D37"/>
    <mergeCell ref="E37:F37"/>
    <mergeCell ref="C38:D38"/>
    <mergeCell ref="E38:F38"/>
    <mergeCell ref="A39:G39"/>
    <mergeCell ref="A43:G43"/>
    <mergeCell ref="A44:F44"/>
    <mergeCell ref="A45:F45"/>
    <mergeCell ref="A46:F46"/>
    <mergeCell ref="A47:F47"/>
    <mergeCell ref="A48:F48"/>
    <mergeCell ref="A49:F49"/>
    <mergeCell ref="A50:G50"/>
  </mergeCells>
  <pageMargins left="0.7" right="0.7" top="0.432638888888889" bottom="0.275" header="0.3" footer="0.3"/>
  <pageSetup paperSize="9" scale="91" orientation="portrait"/>
  <headerFooter/>
  <legacy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61"/>
  <sheetViews>
    <sheetView workbookViewId="0">
      <selection activeCell="A58" sqref="$A1:$XFD1048576"/>
    </sheetView>
  </sheetViews>
  <sheetFormatPr defaultColWidth="8.75" defaultRowHeight="16.5" outlineLevelCol="7"/>
  <cols>
    <col min="1" max="1" width="20.625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16384" width="8.75" style="1"/>
  </cols>
  <sheetData>
    <row r="1" spans="1:8">
      <c r="A1" s="1" t="s">
        <v>0</v>
      </c>
    </row>
    <row r="2" ht="32.25" spans="1:8">
      <c r="A2" s="2" t="s">
        <v>1</v>
      </c>
      <c r="B2" s="2"/>
      <c r="C2" s="2"/>
      <c r="D2" s="2"/>
      <c r="E2" s="2"/>
      <c r="F2" s="2"/>
      <c r="G2" s="2"/>
      <c r="H2" s="3"/>
    </row>
    <row r="3" ht="28.5" spans="1:8">
      <c r="A3" s="4" t="s">
        <v>2</v>
      </c>
      <c r="B3" s="119" t="s">
        <v>3</v>
      </c>
      <c r="C3" s="119"/>
      <c r="D3" s="119"/>
      <c r="E3" s="119"/>
      <c r="F3" s="119"/>
      <c r="G3" s="120"/>
      <c r="H3" s="7"/>
    </row>
    <row r="4" spans="1:8">
      <c r="A4" s="8" t="s">
        <v>4</v>
      </c>
      <c r="B4" s="9" t="s">
        <v>149</v>
      </c>
      <c r="C4" s="10" t="s">
        <v>6</v>
      </c>
      <c r="D4" s="11" t="s">
        <v>150</v>
      </c>
      <c r="E4" s="11"/>
      <c r="F4" s="11"/>
      <c r="G4" s="12"/>
      <c r="H4" s="13"/>
    </row>
    <row r="5" spans="1:8">
      <c r="A5" s="14" t="s">
        <v>8</v>
      </c>
      <c r="B5" s="15"/>
      <c r="C5" s="15"/>
      <c r="D5" s="15"/>
      <c r="E5" s="15"/>
      <c r="F5" s="15"/>
      <c r="G5" s="16"/>
    </row>
    <row r="6" spans="1:8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spans="1:8">
      <c r="A7" s="20" t="s">
        <v>14</v>
      </c>
      <c r="B7" s="20">
        <v>2</v>
      </c>
      <c r="C7" s="18">
        <v>2</v>
      </c>
      <c r="D7" s="19"/>
      <c r="E7" s="18">
        <v>96.35</v>
      </c>
      <c r="F7" s="19"/>
      <c r="G7" s="21">
        <f>B7*C7*E7</f>
        <v>385.4</v>
      </c>
    </row>
    <row r="8" spans="1:8">
      <c r="A8" s="20" t="s">
        <v>15</v>
      </c>
      <c r="B8" s="20">
        <v>2</v>
      </c>
      <c r="C8" s="18">
        <v>2</v>
      </c>
      <c r="D8" s="19"/>
      <c r="E8" s="18">
        <v>206.68</v>
      </c>
      <c r="F8" s="19"/>
      <c r="G8" s="21">
        <f>B8*C8*E8</f>
        <v>826.72</v>
      </c>
    </row>
    <row r="9" ht="17.25" spans="1:8">
      <c r="A9" s="20" t="s">
        <v>16</v>
      </c>
      <c r="B9" s="20"/>
      <c r="C9" s="18"/>
      <c r="D9" s="19"/>
      <c r="E9" s="18"/>
      <c r="F9" s="19"/>
      <c r="G9" s="23">
        <f>SUM(G7:G8)</f>
        <v>1212.12</v>
      </c>
    </row>
    <row r="10" spans="1:8">
      <c r="A10" s="24" t="s">
        <v>17</v>
      </c>
      <c r="B10" s="24"/>
      <c r="C10" s="24"/>
      <c r="D10" s="24"/>
      <c r="E10" s="24"/>
      <c r="F10" s="24"/>
      <c r="G10" s="24"/>
    </row>
    <row r="11" spans="1:8">
      <c r="A11" s="25" t="s">
        <v>18</v>
      </c>
      <c r="B11" s="25"/>
      <c r="C11" s="25"/>
      <c r="D11" s="25"/>
      <c r="E11" s="25"/>
      <c r="F11" s="25"/>
      <c r="G11" s="25"/>
    </row>
    <row r="12" spans="1:8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ht="17.25" spans="1:8">
      <c r="A13" s="20" t="s">
        <v>99</v>
      </c>
      <c r="B13" s="22" t="s">
        <v>103</v>
      </c>
      <c r="C13" s="26">
        <v>1</v>
      </c>
      <c r="D13" s="27"/>
      <c r="E13" s="26">
        <v>0.33</v>
      </c>
      <c r="F13" s="27"/>
      <c r="G13" s="28">
        <f>C13*E13</f>
        <v>0.33</v>
      </c>
    </row>
    <row r="14" ht="17.25" spans="1:8">
      <c r="A14" s="20" t="s">
        <v>151</v>
      </c>
      <c r="B14" s="22" t="s">
        <v>33</v>
      </c>
      <c r="C14" s="26">
        <v>2</v>
      </c>
      <c r="D14" s="27"/>
      <c r="E14" s="26">
        <v>38</v>
      </c>
      <c r="F14" s="27"/>
      <c r="G14" s="28">
        <f>C14*E14</f>
        <v>76</v>
      </c>
    </row>
    <row r="15" ht="17.25" spans="1:8">
      <c r="A15" s="20" t="s">
        <v>102</v>
      </c>
      <c r="B15" s="22" t="s">
        <v>103</v>
      </c>
      <c r="C15" s="26">
        <v>1</v>
      </c>
      <c r="D15" s="27"/>
      <c r="E15" s="26">
        <v>10</v>
      </c>
      <c r="F15" s="27"/>
      <c r="G15" s="28">
        <f>C15*E15</f>
        <v>10</v>
      </c>
    </row>
    <row r="16" ht="17.25" spans="1:8">
      <c r="A16" s="20" t="s">
        <v>101</v>
      </c>
      <c r="B16" s="22" t="s">
        <v>33</v>
      </c>
      <c r="C16" s="26">
        <v>1</v>
      </c>
      <c r="D16" s="27"/>
      <c r="E16" s="26">
        <v>38</v>
      </c>
      <c r="F16" s="27"/>
      <c r="G16" s="28">
        <f>C16*E16</f>
        <v>38</v>
      </c>
    </row>
    <row r="17" ht="17.25" spans="1:7">
      <c r="A17" s="20" t="s">
        <v>16</v>
      </c>
      <c r="B17" s="22"/>
      <c r="C17" s="26"/>
      <c r="D17" s="27"/>
      <c r="E17" s="26"/>
      <c r="F17" s="27"/>
      <c r="G17" s="23">
        <f>SUM(G13:G16)</f>
        <v>124.33</v>
      </c>
    </row>
    <row r="18" spans="1:7">
      <c r="A18" s="14" t="s">
        <v>23</v>
      </c>
      <c r="B18" s="15"/>
      <c r="C18" s="15"/>
      <c r="D18" s="15"/>
      <c r="E18" s="15"/>
      <c r="F18" s="15"/>
      <c r="G18" s="16"/>
    </row>
    <row r="19" spans="1:7">
      <c r="A19" s="20" t="s">
        <v>19</v>
      </c>
      <c r="B19" s="20" t="s">
        <v>20</v>
      </c>
      <c r="C19" s="26" t="s">
        <v>21</v>
      </c>
      <c r="D19" s="27"/>
      <c r="E19" s="26" t="s">
        <v>22</v>
      </c>
      <c r="F19" s="27"/>
      <c r="G19" s="20" t="s">
        <v>13</v>
      </c>
    </row>
    <row r="20" spans="1:7">
      <c r="A20" s="20" t="s">
        <v>24</v>
      </c>
      <c r="B20" s="20" t="s">
        <v>25</v>
      </c>
      <c r="C20" s="26">
        <v>4</v>
      </c>
      <c r="D20" s="27"/>
      <c r="E20" s="26">
        <v>0.32</v>
      </c>
      <c r="F20" s="27"/>
      <c r="G20" s="28">
        <f t="shared" ref="G20:G33" si="0">C20*E20</f>
        <v>1.28</v>
      </c>
    </row>
    <row r="21" spans="1:7">
      <c r="A21" s="20" t="s">
        <v>26</v>
      </c>
      <c r="B21" s="20" t="s">
        <v>25</v>
      </c>
      <c r="C21" s="26">
        <v>4</v>
      </c>
      <c r="D21" s="27"/>
      <c r="E21" s="26">
        <v>0.45</v>
      </c>
      <c r="F21" s="27"/>
      <c r="G21" s="28">
        <f t="shared" si="0"/>
        <v>1.8</v>
      </c>
    </row>
    <row r="22" spans="1:7">
      <c r="A22" s="20" t="s">
        <v>27</v>
      </c>
      <c r="B22" s="20" t="s">
        <v>28</v>
      </c>
      <c r="C22" s="26">
        <v>3</v>
      </c>
      <c r="D22" s="27"/>
      <c r="E22" s="26">
        <v>2.3</v>
      </c>
      <c r="F22" s="27"/>
      <c r="G22" s="28">
        <f t="shared" si="0"/>
        <v>6.9</v>
      </c>
    </row>
    <row r="23" spans="1:7">
      <c r="A23" s="20" t="s">
        <v>29</v>
      </c>
      <c r="B23" s="20" t="s">
        <v>25</v>
      </c>
      <c r="C23" s="26">
        <v>1</v>
      </c>
      <c r="D23" s="27"/>
      <c r="E23" s="26">
        <v>3.5</v>
      </c>
      <c r="F23" s="27"/>
      <c r="G23" s="28">
        <f t="shared" si="0"/>
        <v>3.5</v>
      </c>
    </row>
    <row r="24" spans="1:7">
      <c r="A24" s="20" t="s">
        <v>30</v>
      </c>
      <c r="B24" s="20" t="s">
        <v>31</v>
      </c>
      <c r="C24" s="26">
        <v>0.5</v>
      </c>
      <c r="D24" s="27"/>
      <c r="E24" s="26">
        <v>5.7</v>
      </c>
      <c r="F24" s="27"/>
      <c r="G24" s="28">
        <f t="shared" si="0"/>
        <v>2.85</v>
      </c>
    </row>
    <row r="25" spans="1:7">
      <c r="A25" s="20" t="s">
        <v>32</v>
      </c>
      <c r="B25" s="20" t="s">
        <v>33</v>
      </c>
      <c r="C25" s="26">
        <v>1</v>
      </c>
      <c r="D25" s="27"/>
      <c r="E25" s="26">
        <v>0.38</v>
      </c>
      <c r="F25" s="27"/>
      <c r="G25" s="28">
        <f t="shared" si="0"/>
        <v>0.38</v>
      </c>
    </row>
    <row r="26" spans="1:7">
      <c r="A26" s="20" t="s">
        <v>83</v>
      </c>
      <c r="B26" s="20" t="s">
        <v>84</v>
      </c>
      <c r="C26" s="26">
        <v>2</v>
      </c>
      <c r="D26" s="27"/>
      <c r="E26" s="26">
        <v>7.6</v>
      </c>
      <c r="F26" s="27"/>
      <c r="G26" s="28">
        <f t="shared" si="0"/>
        <v>15.2</v>
      </c>
    </row>
    <row r="27" spans="1:7">
      <c r="A27" s="29" t="s">
        <v>85</v>
      </c>
      <c r="B27" s="29" t="s">
        <v>25</v>
      </c>
      <c r="C27" s="26">
        <v>1</v>
      </c>
      <c r="D27" s="27"/>
      <c r="E27" s="31">
        <v>280</v>
      </c>
      <c r="F27" s="32"/>
      <c r="G27" s="28">
        <f t="shared" si="0"/>
        <v>280</v>
      </c>
    </row>
    <row r="28" spans="1:7">
      <c r="A28" s="29" t="s">
        <v>80</v>
      </c>
      <c r="B28" s="29" t="s">
        <v>33</v>
      </c>
      <c r="C28" s="26">
        <v>5</v>
      </c>
      <c r="D28" s="27"/>
      <c r="E28" s="31">
        <v>0.7</v>
      </c>
      <c r="F28" s="32"/>
      <c r="G28" s="28">
        <f t="shared" si="0"/>
        <v>3.5</v>
      </c>
    </row>
    <row r="29" ht="17.25" spans="1:7">
      <c r="A29" s="29" t="s">
        <v>16</v>
      </c>
      <c r="B29" s="30"/>
      <c r="C29" s="31"/>
      <c r="D29" s="32"/>
      <c r="E29" s="31"/>
      <c r="F29" s="32"/>
      <c r="G29" s="33">
        <f>SUM(G20:G28)</f>
        <v>315.41</v>
      </c>
    </row>
    <row r="30" spans="1:7">
      <c r="A30" s="24" t="s">
        <v>34</v>
      </c>
      <c r="B30" s="24"/>
      <c r="C30" s="24"/>
      <c r="D30" s="24"/>
      <c r="E30" s="24"/>
      <c r="F30" s="24"/>
      <c r="G30" s="24"/>
    </row>
    <row r="31" spans="1:7">
      <c r="A31" s="20" t="s">
        <v>35</v>
      </c>
      <c r="B31" s="20" t="s">
        <v>36</v>
      </c>
      <c r="C31" s="26" t="s">
        <v>21</v>
      </c>
      <c r="D31" s="27"/>
      <c r="E31" s="26" t="s">
        <v>37</v>
      </c>
      <c r="F31" s="27"/>
      <c r="G31" s="20" t="s">
        <v>38</v>
      </c>
    </row>
    <row r="32" ht="17.25" spans="1:7">
      <c r="A32" s="20"/>
      <c r="B32" s="22"/>
      <c r="C32" s="26"/>
      <c r="D32" s="27"/>
      <c r="E32" s="26"/>
      <c r="F32" s="27"/>
      <c r="G32" s="21">
        <f>C32*E32</f>
        <v>0</v>
      </c>
    </row>
    <row r="33" ht="17.25" spans="1:7">
      <c r="A33" s="20" t="s">
        <v>16</v>
      </c>
      <c r="B33" s="22"/>
      <c r="C33" s="26"/>
      <c r="D33" s="27"/>
      <c r="E33" s="26"/>
      <c r="F33" s="27"/>
      <c r="G33" s="21">
        <f>SUM(G32:G32)</f>
        <v>0</v>
      </c>
    </row>
    <row r="34" spans="1:7">
      <c r="A34" s="14" t="s">
        <v>39</v>
      </c>
      <c r="B34" s="15"/>
      <c r="C34" s="15"/>
      <c r="D34" s="15"/>
      <c r="E34" s="15"/>
      <c r="F34" s="15"/>
      <c r="G34" s="16"/>
    </row>
    <row r="35" spans="1:7">
      <c r="A35" s="20" t="s">
        <v>35</v>
      </c>
      <c r="B35" s="20" t="s">
        <v>36</v>
      </c>
      <c r="C35" s="26" t="s">
        <v>40</v>
      </c>
      <c r="D35" s="27"/>
      <c r="E35" s="26" t="s">
        <v>22</v>
      </c>
      <c r="F35" s="27"/>
      <c r="G35" s="20" t="s">
        <v>13</v>
      </c>
    </row>
    <row r="36" spans="1:7">
      <c r="A36" s="20" t="s">
        <v>41</v>
      </c>
      <c r="B36" s="20" t="s">
        <v>42</v>
      </c>
      <c r="C36" s="26">
        <v>1</v>
      </c>
      <c r="D36" s="27"/>
      <c r="E36" s="26">
        <v>1.74</v>
      </c>
      <c r="F36" s="27"/>
      <c r="G36" s="21">
        <f>C36*E36</f>
        <v>1.74</v>
      </c>
    </row>
    <row r="37" spans="1:7">
      <c r="A37" s="20" t="s">
        <v>43</v>
      </c>
      <c r="B37" s="20" t="s">
        <v>44</v>
      </c>
      <c r="C37" s="26">
        <v>3</v>
      </c>
      <c r="D37" s="27"/>
      <c r="E37" s="26">
        <v>0.75</v>
      </c>
      <c r="F37" s="27"/>
      <c r="G37" s="21">
        <f>C37*E37</f>
        <v>2.25</v>
      </c>
    </row>
    <row r="38" ht="17.25" spans="1:7">
      <c r="A38" s="20" t="s">
        <v>16</v>
      </c>
      <c r="B38" s="34"/>
      <c r="C38" s="26"/>
      <c r="D38" s="27"/>
      <c r="E38" s="26"/>
      <c r="F38" s="27"/>
      <c r="G38" s="23">
        <f>SUM(G36:G37)</f>
        <v>3.99</v>
      </c>
    </row>
    <row r="39" spans="1:7">
      <c r="A39" s="14" t="s">
        <v>45</v>
      </c>
      <c r="B39" s="15"/>
      <c r="C39" s="15"/>
      <c r="D39" s="15"/>
      <c r="E39" s="15"/>
      <c r="F39" s="15"/>
      <c r="G39" s="16"/>
    </row>
    <row r="40" spans="1:7">
      <c r="A40" s="35" t="s">
        <v>46</v>
      </c>
      <c r="B40" s="36"/>
      <c r="C40" s="36"/>
      <c r="D40" s="36"/>
      <c r="E40" s="15"/>
      <c r="F40" s="15"/>
      <c r="G40" s="16"/>
    </row>
    <row r="41" spans="1:7">
      <c r="A41" s="37" t="s">
        <v>47</v>
      </c>
      <c r="B41" s="37" t="s">
        <v>48</v>
      </c>
      <c r="C41" s="37" t="s">
        <v>49</v>
      </c>
      <c r="D41" s="38"/>
      <c r="E41" s="39" t="s">
        <v>50</v>
      </c>
      <c r="F41" s="27"/>
      <c r="G41" s="20" t="s">
        <v>13</v>
      </c>
    </row>
    <row r="42" spans="1:7">
      <c r="A42" s="20" t="s">
        <v>51</v>
      </c>
      <c r="B42" s="20">
        <v>180000</v>
      </c>
      <c r="C42" s="52">
        <v>5</v>
      </c>
      <c r="D42" s="38"/>
      <c r="E42" s="40">
        <v>2</v>
      </c>
      <c r="F42" s="41"/>
      <c r="G42" s="21">
        <f t="shared" ref="G42:G48" si="1">IFERROR(B42/C42/12/22/8*E42,0)</f>
        <v>34.0909090909091</v>
      </c>
    </row>
    <row r="43" spans="1:7">
      <c r="A43" s="20" t="s">
        <v>77</v>
      </c>
      <c r="B43" s="20">
        <v>138000</v>
      </c>
      <c r="C43" s="26">
        <v>5</v>
      </c>
      <c r="D43" s="27"/>
      <c r="E43" s="39">
        <v>2</v>
      </c>
      <c r="F43" s="27"/>
      <c r="G43" s="21">
        <f t="shared" si="1"/>
        <v>26.1363636363636</v>
      </c>
    </row>
    <row r="44" spans="1:7">
      <c r="A44" s="26" t="s">
        <v>92</v>
      </c>
      <c r="B44" s="20">
        <v>88500</v>
      </c>
      <c r="C44" s="26">
        <v>5</v>
      </c>
      <c r="D44" s="27"/>
      <c r="E44" s="39">
        <v>2</v>
      </c>
      <c r="F44" s="27"/>
      <c r="G44" s="21">
        <f t="shared" si="1"/>
        <v>16.7613636363636</v>
      </c>
    </row>
    <row r="45" spans="1:7">
      <c r="A45" s="26" t="s">
        <v>86</v>
      </c>
      <c r="B45" s="20">
        <v>1188</v>
      </c>
      <c r="C45" s="26">
        <v>5</v>
      </c>
      <c r="D45" s="27"/>
      <c r="E45" s="39">
        <v>2</v>
      </c>
      <c r="F45" s="27"/>
      <c r="G45" s="21">
        <f t="shared" si="1"/>
        <v>0.225</v>
      </c>
    </row>
    <row r="46" spans="1:7">
      <c r="A46" s="26" t="s">
        <v>52</v>
      </c>
      <c r="B46" s="20">
        <v>4000</v>
      </c>
      <c r="C46" s="26">
        <v>5</v>
      </c>
      <c r="D46" s="27"/>
      <c r="E46" s="39">
        <v>2</v>
      </c>
      <c r="F46" s="27"/>
      <c r="G46" s="21">
        <f t="shared" si="1"/>
        <v>0.757575757575758</v>
      </c>
    </row>
    <row r="47" spans="1:7">
      <c r="A47" s="26" t="s">
        <v>53</v>
      </c>
      <c r="B47" s="20">
        <v>3550</v>
      </c>
      <c r="C47" s="26">
        <v>5</v>
      </c>
      <c r="D47" s="27"/>
      <c r="E47" s="39">
        <v>2</v>
      </c>
      <c r="F47" s="27"/>
      <c r="G47" s="21">
        <f t="shared" si="1"/>
        <v>0.672348484848485</v>
      </c>
    </row>
    <row r="48" spans="1:7">
      <c r="A48" s="26" t="s">
        <v>87</v>
      </c>
      <c r="B48" s="20">
        <v>5000</v>
      </c>
      <c r="C48" s="26">
        <v>5</v>
      </c>
      <c r="D48" s="27"/>
      <c r="E48" s="39">
        <v>2</v>
      </c>
      <c r="F48" s="27"/>
      <c r="G48" s="21">
        <f t="shared" si="1"/>
        <v>0.946969696969697</v>
      </c>
    </row>
    <row r="49" ht="17.25" spans="1:7">
      <c r="A49" s="26" t="s">
        <v>16</v>
      </c>
      <c r="B49" s="34"/>
      <c r="C49" s="26"/>
      <c r="D49" s="27"/>
      <c r="E49" s="39"/>
      <c r="F49" s="27"/>
      <c r="G49" s="23">
        <f>SUM(G42:G48)</f>
        <v>79.5905303030303</v>
      </c>
    </row>
    <row r="50" spans="1:7">
      <c r="A50" s="42" t="s">
        <v>54</v>
      </c>
      <c r="B50" s="43"/>
      <c r="C50" s="43"/>
      <c r="D50" s="43"/>
      <c r="E50" s="43"/>
      <c r="F50" s="43"/>
      <c r="G50" s="44"/>
    </row>
    <row r="51" ht="30" spans="1:7">
      <c r="A51" s="17" t="s">
        <v>35</v>
      </c>
      <c r="B51" s="17" t="s">
        <v>48</v>
      </c>
      <c r="C51" s="18" t="s">
        <v>55</v>
      </c>
      <c r="D51" s="17" t="s">
        <v>56</v>
      </c>
      <c r="E51" s="17" t="s">
        <v>49</v>
      </c>
      <c r="F51" s="17" t="s">
        <v>50</v>
      </c>
      <c r="G51" s="17" t="s">
        <v>13</v>
      </c>
    </row>
    <row r="52" spans="1:7">
      <c r="A52" s="20" t="s">
        <v>88</v>
      </c>
      <c r="B52" s="45">
        <v>46244103.63</v>
      </c>
      <c r="C52" s="20">
        <v>13777</v>
      </c>
      <c r="D52" s="20">
        <v>580</v>
      </c>
      <c r="E52" s="20">
        <v>50</v>
      </c>
      <c r="F52" s="20">
        <v>2</v>
      </c>
      <c r="G52" s="21">
        <f>IFERROR(B52/C52/E52/12/22/8*D52*F52,0)</f>
        <v>36.8719221668855</v>
      </c>
    </row>
    <row r="53" ht="17.25" spans="1:7">
      <c r="A53" s="20" t="s">
        <v>16</v>
      </c>
      <c r="B53" s="20"/>
      <c r="C53" s="20"/>
      <c r="D53" s="20"/>
      <c r="E53" s="20"/>
      <c r="F53" s="20"/>
      <c r="G53" s="33">
        <f>SUM(G52:G52)</f>
        <v>36.8719221668855</v>
      </c>
    </row>
    <row r="54" spans="1:7">
      <c r="A54" s="24" t="s">
        <v>58</v>
      </c>
      <c r="B54" s="24"/>
      <c r="C54" s="24"/>
      <c r="D54" s="24"/>
      <c r="E54" s="24"/>
      <c r="F54" s="24"/>
      <c r="G54" s="24"/>
    </row>
    <row r="55" spans="1:7">
      <c r="A55" s="14" t="s">
        <v>59</v>
      </c>
      <c r="B55" s="15"/>
      <c r="C55" s="15"/>
      <c r="D55" s="15"/>
      <c r="E55" s="15"/>
      <c r="F55" s="16"/>
      <c r="G55" s="21">
        <f>(G9+G17+G29+G38+G49+G53)*G56</f>
        <v>319.016241444585</v>
      </c>
    </row>
    <row r="56" spans="1:7">
      <c r="A56" s="14" t="s">
        <v>60</v>
      </c>
      <c r="B56" s="15"/>
      <c r="C56" s="15"/>
      <c r="D56" s="15"/>
      <c r="E56" s="15"/>
      <c r="F56" s="16"/>
      <c r="G56" s="28">
        <v>0.18</v>
      </c>
    </row>
    <row r="57" spans="1:7">
      <c r="A57" s="46" t="s">
        <v>61</v>
      </c>
      <c r="B57" s="47"/>
      <c r="C57" s="47"/>
      <c r="D57" s="47"/>
      <c r="E57" s="47"/>
      <c r="F57" s="48"/>
      <c r="G57" s="28">
        <f>G58</f>
        <v>0.16</v>
      </c>
    </row>
    <row r="58" spans="1:7">
      <c r="A58" s="14" t="s">
        <v>62</v>
      </c>
      <c r="B58" s="15"/>
      <c r="C58" s="15"/>
      <c r="D58" s="15"/>
      <c r="E58" s="15"/>
      <c r="F58" s="16"/>
      <c r="G58" s="28">
        <v>0.16</v>
      </c>
    </row>
    <row r="59" ht="17.25" spans="1:7">
      <c r="A59" s="49" t="s">
        <v>16</v>
      </c>
      <c r="B59" s="50"/>
      <c r="C59" s="50"/>
      <c r="D59" s="50"/>
      <c r="E59" s="50"/>
      <c r="F59" s="51"/>
      <c r="G59" s="33">
        <f>G55+G57</f>
        <v>319.176241444585</v>
      </c>
    </row>
    <row r="60" ht="17.25" spans="1:7">
      <c r="A60" s="14" t="s">
        <v>63</v>
      </c>
      <c r="B60" s="15"/>
      <c r="C60" s="15"/>
      <c r="D60" s="15"/>
      <c r="E60" s="15"/>
      <c r="F60" s="16"/>
      <c r="G60" s="23">
        <f>G9+G17+G29+G33+G38+G49+G53+G59</f>
        <v>2091.4886939145</v>
      </c>
    </row>
    <row r="61" spans="1:7">
      <c r="A61" s="46" t="s">
        <v>64</v>
      </c>
      <c r="B61" s="47"/>
      <c r="C61" s="47"/>
      <c r="D61" s="47"/>
      <c r="E61" s="47"/>
      <c r="F61" s="47"/>
      <c r="G61" s="48"/>
    </row>
  </sheetData>
  <mergeCells count="94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A18:G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A30:G30"/>
    <mergeCell ref="C31:D31"/>
    <mergeCell ref="E31:F31"/>
    <mergeCell ref="C32:D32"/>
    <mergeCell ref="E32:F32"/>
    <mergeCell ref="C33:D33"/>
    <mergeCell ref="E33:F33"/>
    <mergeCell ref="A34:G34"/>
    <mergeCell ref="C35:D35"/>
    <mergeCell ref="E35:F35"/>
    <mergeCell ref="C36:D36"/>
    <mergeCell ref="E36:F36"/>
    <mergeCell ref="C37:D37"/>
    <mergeCell ref="E37:F37"/>
    <mergeCell ref="C38:D38"/>
    <mergeCell ref="E38:F38"/>
    <mergeCell ref="A39:G39"/>
    <mergeCell ref="A40:G40"/>
    <mergeCell ref="C41:D41"/>
    <mergeCell ref="E41:F41"/>
    <mergeCell ref="C42:D42"/>
    <mergeCell ref="E42:F42"/>
    <mergeCell ref="C43:D43"/>
    <mergeCell ref="E43:F43"/>
    <mergeCell ref="C44:D44"/>
    <mergeCell ref="E44:F44"/>
    <mergeCell ref="C45:D45"/>
    <mergeCell ref="E45:F45"/>
    <mergeCell ref="C46:D46"/>
    <mergeCell ref="E46:F46"/>
    <mergeCell ref="C47:D47"/>
    <mergeCell ref="E47:F47"/>
    <mergeCell ref="C48:D48"/>
    <mergeCell ref="E48:F48"/>
    <mergeCell ref="C49:D49"/>
    <mergeCell ref="E49:F49"/>
    <mergeCell ref="A50:G50"/>
    <mergeCell ref="A54:G54"/>
    <mergeCell ref="A55:F55"/>
    <mergeCell ref="A56:F56"/>
    <mergeCell ref="A57:F57"/>
    <mergeCell ref="A58:F58"/>
    <mergeCell ref="A59:F59"/>
    <mergeCell ref="A60:F60"/>
    <mergeCell ref="A61:G61"/>
  </mergeCells>
  <pageMargins left="0.7" right="0.7" top="0.314583333333333" bottom="0.275" header="0.3" footer="0.3"/>
  <pageSetup paperSize="9" scale="75" orientation="portrait"/>
  <headerFooter/>
  <legacy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76"/>
  <sheetViews>
    <sheetView topLeftCell="A21" workbookViewId="0">
      <selection activeCell="A63" sqref="$A63:$XFD75"/>
    </sheetView>
  </sheetViews>
  <sheetFormatPr defaultColWidth="8.75" defaultRowHeight="16.5"/>
  <cols>
    <col min="1" max="1" width="19.75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9" width="8.75" style="1"/>
    <col min="10" max="10" width="9" style="1" customWidth="1"/>
    <col min="11" max="16384" width="8.75" style="1"/>
  </cols>
  <sheetData>
    <row r="1" spans="1:10">
      <c r="A1" s="1" t="s">
        <v>0</v>
      </c>
    </row>
    <row r="2" ht="32.25" spans="1:10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</row>
    <row r="3" ht="28.5" spans="1:10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</row>
    <row r="4" spans="1:10">
      <c r="A4" s="8" t="s">
        <v>4</v>
      </c>
      <c r="B4" s="9" t="s">
        <v>152</v>
      </c>
      <c r="C4" s="10" t="s">
        <v>6</v>
      </c>
      <c r="D4" s="11" t="s">
        <v>153</v>
      </c>
      <c r="E4" s="11"/>
      <c r="F4" s="11"/>
      <c r="G4" s="12"/>
      <c r="H4" s="13"/>
      <c r="I4" s="13"/>
    </row>
    <row r="5" spans="1:10">
      <c r="A5" s="14" t="s">
        <v>8</v>
      </c>
      <c r="B5" s="15"/>
      <c r="C5" s="15"/>
      <c r="D5" s="15"/>
      <c r="E5" s="15"/>
      <c r="F5" s="15"/>
      <c r="G5" s="16"/>
    </row>
    <row r="6" spans="1:10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spans="1:10">
      <c r="A7" s="20" t="s">
        <v>14</v>
      </c>
      <c r="B7" s="20">
        <v>2</v>
      </c>
      <c r="C7" s="18">
        <v>1.6</v>
      </c>
      <c r="D7" s="19"/>
      <c r="E7" s="18">
        <v>96.35</v>
      </c>
      <c r="F7" s="19"/>
      <c r="G7" s="21">
        <f>B7*C7*E7</f>
        <v>308.32</v>
      </c>
    </row>
    <row r="8" spans="1:10">
      <c r="A8" s="20" t="s">
        <v>15</v>
      </c>
      <c r="B8" s="20">
        <v>2</v>
      </c>
      <c r="C8" s="18">
        <v>1.6</v>
      </c>
      <c r="D8" s="19"/>
      <c r="E8" s="18">
        <v>206.68</v>
      </c>
      <c r="F8" s="19"/>
      <c r="G8" s="21">
        <f>B8*C8*E8</f>
        <v>661.376</v>
      </c>
    </row>
    <row r="9" ht="17.25" spans="1:10">
      <c r="A9" s="20" t="s">
        <v>16</v>
      </c>
      <c r="B9" s="20"/>
      <c r="C9" s="18"/>
      <c r="D9" s="19"/>
      <c r="E9" s="18"/>
      <c r="F9" s="19"/>
      <c r="G9" s="23">
        <f>SUM(G7:G8)</f>
        <v>969.696</v>
      </c>
    </row>
    <row r="10" s="1" customFormat="1" ht="17.25" spans="1:10">
      <c r="A10" s="24" t="s">
        <v>17</v>
      </c>
      <c r="B10" s="24"/>
      <c r="C10" s="24"/>
      <c r="D10" s="24"/>
      <c r="E10" s="24"/>
      <c r="F10" s="24"/>
      <c r="G10" s="24"/>
    </row>
    <row r="11" s="1" customFormat="1" ht="17.25" spans="1:10">
      <c r="A11" s="25" t="s">
        <v>18</v>
      </c>
      <c r="B11" s="25"/>
      <c r="C11" s="25"/>
      <c r="D11" s="25"/>
      <c r="E11" s="25"/>
      <c r="F11" s="25"/>
      <c r="G11" s="25"/>
    </row>
    <row r="12" s="1" customFormat="1" ht="17.25" spans="1:10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s="1" customFormat="1" ht="17.25" spans="1:10">
      <c r="A13" s="20" t="s">
        <v>99</v>
      </c>
      <c r="B13" s="22" t="s">
        <v>103</v>
      </c>
      <c r="C13" s="26">
        <v>1</v>
      </c>
      <c r="D13" s="27"/>
      <c r="E13" s="26">
        <v>0.33</v>
      </c>
      <c r="F13" s="27"/>
      <c r="G13" s="28">
        <f t="shared" ref="G13:G16" si="0">C13*E13</f>
        <v>0.33</v>
      </c>
    </row>
    <row r="14" s="1" customFormat="1" ht="17.25" spans="1:10">
      <c r="A14" s="20" t="s">
        <v>101</v>
      </c>
      <c r="B14" s="22" t="s">
        <v>33</v>
      </c>
      <c r="C14" s="26">
        <v>1</v>
      </c>
      <c r="D14" s="27"/>
      <c r="E14" s="26">
        <v>38</v>
      </c>
      <c r="F14" s="27"/>
      <c r="G14" s="28">
        <f t="shared" si="0"/>
        <v>38</v>
      </c>
    </row>
    <row r="15" s="1" customFormat="1" ht="17.25" spans="1:10">
      <c r="A15" s="20" t="s">
        <v>100</v>
      </c>
      <c r="B15" s="20" t="s">
        <v>33</v>
      </c>
      <c r="C15" s="26">
        <v>2</v>
      </c>
      <c r="D15" s="27"/>
      <c r="E15" s="26">
        <v>42</v>
      </c>
      <c r="F15" s="27"/>
      <c r="G15" s="28">
        <f t="shared" si="0"/>
        <v>84</v>
      </c>
    </row>
    <row r="16" s="1" customFormat="1" ht="17.25" spans="1:10">
      <c r="A16" s="20" t="s">
        <v>102</v>
      </c>
      <c r="B16" s="22" t="s">
        <v>103</v>
      </c>
      <c r="C16" s="26">
        <v>1</v>
      </c>
      <c r="D16" s="27"/>
      <c r="E16" s="26">
        <v>10</v>
      </c>
      <c r="F16" s="27"/>
      <c r="G16" s="28">
        <f t="shared" si="0"/>
        <v>10</v>
      </c>
    </row>
    <row r="17" s="1" customFormat="1" ht="17.25" spans="1:7">
      <c r="A17" s="20" t="s">
        <v>16</v>
      </c>
      <c r="B17" s="22"/>
      <c r="C17" s="26"/>
      <c r="D17" s="27"/>
      <c r="E17" s="26"/>
      <c r="F17" s="27"/>
      <c r="G17" s="28">
        <f>SUM(G13:G16)</f>
        <v>132.33</v>
      </c>
    </row>
    <row r="18" s="1" customFormat="1" ht="17.25" spans="1:7">
      <c r="A18" s="14" t="s">
        <v>23</v>
      </c>
      <c r="B18" s="15"/>
      <c r="C18" s="15"/>
      <c r="D18" s="15"/>
      <c r="E18" s="15"/>
      <c r="F18" s="15"/>
      <c r="G18" s="16"/>
    </row>
    <row r="19" s="1" customFormat="1" ht="17.25" spans="1:7">
      <c r="A19" s="20" t="s">
        <v>19</v>
      </c>
      <c r="B19" s="20" t="s">
        <v>20</v>
      </c>
      <c r="C19" s="26" t="s">
        <v>21</v>
      </c>
      <c r="D19" s="27"/>
      <c r="E19" s="26" t="s">
        <v>22</v>
      </c>
      <c r="F19" s="27"/>
      <c r="G19" s="20" t="s">
        <v>13</v>
      </c>
    </row>
    <row r="20" s="1" customFormat="1" ht="17.25" spans="1:7">
      <c r="A20" s="20" t="s">
        <v>24</v>
      </c>
      <c r="B20" s="20" t="s">
        <v>25</v>
      </c>
      <c r="C20" s="26">
        <v>4</v>
      </c>
      <c r="D20" s="27"/>
      <c r="E20" s="26">
        <v>0.32</v>
      </c>
      <c r="F20" s="27"/>
      <c r="G20" s="28">
        <f t="shared" ref="G20:G34" si="1">C20*E20</f>
        <v>1.28</v>
      </c>
    </row>
    <row r="21" s="1" customFormat="1" ht="17.25" spans="1:7">
      <c r="A21" s="20" t="s">
        <v>26</v>
      </c>
      <c r="B21" s="20" t="s">
        <v>25</v>
      </c>
      <c r="C21" s="26">
        <v>4</v>
      </c>
      <c r="D21" s="27"/>
      <c r="E21" s="26">
        <v>0.45</v>
      </c>
      <c r="F21" s="27"/>
      <c r="G21" s="28">
        <f t="shared" si="1"/>
        <v>1.8</v>
      </c>
    </row>
    <row r="22" s="1" customFormat="1" ht="17.25" spans="1:7">
      <c r="A22" s="20" t="s">
        <v>27</v>
      </c>
      <c r="B22" s="20" t="s">
        <v>28</v>
      </c>
      <c r="C22" s="26">
        <v>4</v>
      </c>
      <c r="D22" s="27"/>
      <c r="E22" s="26">
        <v>2.3</v>
      </c>
      <c r="F22" s="27"/>
      <c r="G22" s="28">
        <f t="shared" si="1"/>
        <v>9.2</v>
      </c>
    </row>
    <row r="23" s="1" customFormat="1" ht="17.25" spans="1:7">
      <c r="A23" s="20" t="s">
        <v>29</v>
      </c>
      <c r="B23" s="20" t="s">
        <v>25</v>
      </c>
      <c r="C23" s="26">
        <v>1</v>
      </c>
      <c r="D23" s="27"/>
      <c r="E23" s="26">
        <v>3.5</v>
      </c>
      <c r="F23" s="27"/>
      <c r="G23" s="28">
        <f t="shared" si="1"/>
        <v>3.5</v>
      </c>
    </row>
    <row r="24" s="1" customFormat="1" ht="17.25" spans="1:7">
      <c r="A24" s="20" t="s">
        <v>30</v>
      </c>
      <c r="B24" s="20" t="s">
        <v>31</v>
      </c>
      <c r="C24" s="26">
        <v>0.5</v>
      </c>
      <c r="D24" s="27"/>
      <c r="E24" s="26">
        <v>5.7</v>
      </c>
      <c r="F24" s="27"/>
      <c r="G24" s="28">
        <f t="shared" si="1"/>
        <v>2.85</v>
      </c>
    </row>
    <row r="25" s="1" customFormat="1" ht="17.25" spans="1:7">
      <c r="A25" s="20" t="s">
        <v>105</v>
      </c>
      <c r="B25" s="20" t="s">
        <v>31</v>
      </c>
      <c r="C25" s="26">
        <v>0.5</v>
      </c>
      <c r="D25" s="27"/>
      <c r="E25" s="26">
        <v>6</v>
      </c>
      <c r="F25" s="27"/>
      <c r="G25" s="28">
        <f t="shared" si="1"/>
        <v>3</v>
      </c>
    </row>
    <row r="26" s="1" customFormat="1" ht="17.25" spans="1:7">
      <c r="A26" s="20" t="s">
        <v>32</v>
      </c>
      <c r="B26" s="20" t="s">
        <v>33</v>
      </c>
      <c r="C26" s="26">
        <v>1</v>
      </c>
      <c r="D26" s="27"/>
      <c r="E26" s="26">
        <v>0.38</v>
      </c>
      <c r="F26" s="27"/>
      <c r="G26" s="28">
        <f t="shared" si="1"/>
        <v>0.38</v>
      </c>
    </row>
    <row r="27" s="1" customFormat="1" ht="17.25" spans="1:7">
      <c r="A27" s="29" t="s">
        <v>80</v>
      </c>
      <c r="B27" s="29" t="s">
        <v>33</v>
      </c>
      <c r="C27" s="26">
        <v>5</v>
      </c>
      <c r="D27" s="27"/>
      <c r="E27" s="31">
        <v>0.7</v>
      </c>
      <c r="F27" s="32"/>
      <c r="G27" s="28">
        <f t="shared" si="1"/>
        <v>3.5</v>
      </c>
    </row>
    <row r="28" s="1" customFormat="1" ht="17.25" spans="1:7">
      <c r="A28" s="29" t="s">
        <v>127</v>
      </c>
      <c r="B28" s="30" t="s">
        <v>25</v>
      </c>
      <c r="C28" s="26">
        <v>3</v>
      </c>
      <c r="D28" s="27"/>
      <c r="E28" s="31">
        <v>1.8</v>
      </c>
      <c r="F28" s="32"/>
      <c r="G28" s="28">
        <f t="shared" si="1"/>
        <v>5.4</v>
      </c>
    </row>
    <row r="29" s="1" customFormat="1" ht="17.25" spans="1:7">
      <c r="A29" s="20" t="s">
        <v>83</v>
      </c>
      <c r="B29" s="20" t="s">
        <v>84</v>
      </c>
      <c r="C29" s="26">
        <v>2</v>
      </c>
      <c r="D29" s="27"/>
      <c r="E29" s="26">
        <v>7.6</v>
      </c>
      <c r="F29" s="27"/>
      <c r="G29" s="28">
        <f t="shared" si="1"/>
        <v>15.2</v>
      </c>
    </row>
    <row r="30" s="1" customFormat="1" ht="17.25" spans="1:7">
      <c r="A30" s="29" t="s">
        <v>85</v>
      </c>
      <c r="B30" s="29" t="s">
        <v>25</v>
      </c>
      <c r="C30" s="26">
        <v>1</v>
      </c>
      <c r="D30" s="27"/>
      <c r="E30" s="31">
        <v>280</v>
      </c>
      <c r="F30" s="32"/>
      <c r="G30" s="28">
        <f t="shared" si="1"/>
        <v>280</v>
      </c>
    </row>
    <row r="31" s="1" customFormat="1" ht="17.25" spans="1:7">
      <c r="A31" s="29" t="s">
        <v>16</v>
      </c>
      <c r="B31" s="30"/>
      <c r="C31" s="31"/>
      <c r="D31" s="32"/>
      <c r="E31" s="31"/>
      <c r="F31" s="32"/>
      <c r="G31" s="33">
        <f>SUM(G20:G30)</f>
        <v>326.11</v>
      </c>
    </row>
    <row r="32" s="1" customFormat="1" ht="17.25" spans="1:7">
      <c r="A32" s="24" t="s">
        <v>34</v>
      </c>
      <c r="B32" s="24"/>
      <c r="C32" s="24"/>
      <c r="D32" s="24"/>
      <c r="E32" s="24"/>
      <c r="F32" s="24"/>
      <c r="G32" s="24"/>
    </row>
    <row r="33" s="1" customFormat="1" ht="17.25" spans="1:7">
      <c r="A33" s="20" t="s">
        <v>35</v>
      </c>
      <c r="B33" s="20" t="s">
        <v>36</v>
      </c>
      <c r="C33" s="26" t="s">
        <v>21</v>
      </c>
      <c r="D33" s="27"/>
      <c r="E33" s="26" t="s">
        <v>37</v>
      </c>
      <c r="F33" s="27"/>
      <c r="G33" s="20" t="s">
        <v>38</v>
      </c>
    </row>
    <row r="34" s="1" customFormat="1" ht="17.25" spans="1:7">
      <c r="A34" s="20"/>
      <c r="B34" s="22"/>
      <c r="C34" s="26"/>
      <c r="D34" s="27"/>
      <c r="E34" s="26"/>
      <c r="F34" s="27"/>
      <c r="G34" s="23">
        <f>C34*E34</f>
        <v>0</v>
      </c>
    </row>
    <row r="35" s="1" customFormat="1" ht="17.25" spans="1:7">
      <c r="A35" s="20" t="s">
        <v>16</v>
      </c>
      <c r="B35" s="22"/>
      <c r="C35" s="26"/>
      <c r="D35" s="27"/>
      <c r="E35" s="26"/>
      <c r="F35" s="27"/>
      <c r="G35" s="23">
        <f>SUM(G34:G34)</f>
        <v>0</v>
      </c>
    </row>
    <row r="36" s="1" customFormat="1" ht="17.25" spans="1:7">
      <c r="A36" s="14" t="s">
        <v>39</v>
      </c>
      <c r="B36" s="15"/>
      <c r="C36" s="15"/>
      <c r="D36" s="15"/>
      <c r="E36" s="15"/>
      <c r="F36" s="15"/>
      <c r="G36" s="16"/>
    </row>
    <row r="37" s="1" customFormat="1" ht="17.25" spans="1:7">
      <c r="A37" s="20" t="s">
        <v>35</v>
      </c>
      <c r="B37" s="20" t="s">
        <v>36</v>
      </c>
      <c r="C37" s="26" t="s">
        <v>40</v>
      </c>
      <c r="D37" s="27"/>
      <c r="E37" s="26" t="s">
        <v>22</v>
      </c>
      <c r="F37" s="27"/>
      <c r="G37" s="20" t="s">
        <v>13</v>
      </c>
    </row>
    <row r="38" s="1" customFormat="1" ht="17.25" spans="1:7">
      <c r="A38" s="20" t="s">
        <v>41</v>
      </c>
      <c r="B38" s="20" t="s">
        <v>42</v>
      </c>
      <c r="C38" s="26">
        <v>1</v>
      </c>
      <c r="D38" s="27"/>
      <c r="E38" s="26">
        <v>1.74</v>
      </c>
      <c r="F38" s="27"/>
      <c r="G38" s="21">
        <f>C38*E38</f>
        <v>1.74</v>
      </c>
    </row>
    <row r="39" s="1" customFormat="1" ht="17.25" spans="1:7">
      <c r="A39" s="20" t="s">
        <v>43</v>
      </c>
      <c r="B39" s="20" t="s">
        <v>44</v>
      </c>
      <c r="C39" s="26">
        <v>2</v>
      </c>
      <c r="D39" s="27"/>
      <c r="E39" s="26">
        <v>0.75</v>
      </c>
      <c r="F39" s="27"/>
      <c r="G39" s="21">
        <f>C39*E39</f>
        <v>1.5</v>
      </c>
    </row>
    <row r="40" s="1" customFormat="1" ht="17.25" spans="1:7">
      <c r="A40" s="20" t="s">
        <v>16</v>
      </c>
      <c r="B40" s="34"/>
      <c r="C40" s="26"/>
      <c r="D40" s="27"/>
      <c r="E40" s="26"/>
      <c r="F40" s="27"/>
      <c r="G40" s="23">
        <f>SUM(G38:G39)</f>
        <v>3.24</v>
      </c>
    </row>
    <row r="41" s="1" customFormat="1" ht="17.25" spans="1:7">
      <c r="A41" s="14" t="s">
        <v>45</v>
      </c>
      <c r="B41" s="15"/>
      <c r="C41" s="15"/>
      <c r="D41" s="15"/>
      <c r="E41" s="15"/>
      <c r="F41" s="15"/>
      <c r="G41" s="16"/>
    </row>
    <row r="42" s="1" customFormat="1" ht="17.25" spans="1:7">
      <c r="A42" s="35" t="s">
        <v>46</v>
      </c>
      <c r="B42" s="36"/>
      <c r="C42" s="36"/>
      <c r="D42" s="36"/>
      <c r="E42" s="15"/>
      <c r="F42" s="15"/>
      <c r="G42" s="16"/>
    </row>
    <row r="43" s="1" customFormat="1" ht="17.25" spans="1:7">
      <c r="A43" s="37" t="s">
        <v>47</v>
      </c>
      <c r="B43" s="37" t="s">
        <v>48</v>
      </c>
      <c r="C43" s="37" t="s">
        <v>49</v>
      </c>
      <c r="D43" s="38"/>
      <c r="E43" s="39" t="s">
        <v>50</v>
      </c>
      <c r="F43" s="27"/>
      <c r="G43" s="20" t="s">
        <v>13</v>
      </c>
    </row>
    <row r="44" s="1" customFormat="1" ht="17.25" spans="1:7">
      <c r="A44" s="20" t="s">
        <v>51</v>
      </c>
      <c r="B44" s="20">
        <v>180000</v>
      </c>
      <c r="C44" s="52">
        <v>5</v>
      </c>
      <c r="D44" s="38"/>
      <c r="E44" s="40">
        <v>1.6</v>
      </c>
      <c r="F44" s="41"/>
      <c r="G44" s="21">
        <f t="shared" ref="G44:G50" si="2">IFERROR(B44/C44/12/22/8*E44,0)</f>
        <v>27.2727272727273</v>
      </c>
    </row>
    <row r="45" s="1" customFormat="1" ht="17.25" spans="1:7">
      <c r="A45" s="20" t="s">
        <v>77</v>
      </c>
      <c r="B45" s="20">
        <v>138000</v>
      </c>
      <c r="C45" s="26">
        <v>5</v>
      </c>
      <c r="D45" s="27"/>
      <c r="E45" s="40">
        <v>1.6</v>
      </c>
      <c r="F45" s="41"/>
      <c r="G45" s="21">
        <f t="shared" si="2"/>
        <v>20.9090909090909</v>
      </c>
    </row>
    <row r="46" s="1" customFormat="1" ht="17.25" spans="1:7">
      <c r="A46" s="26" t="s">
        <v>92</v>
      </c>
      <c r="B46" s="20">
        <v>88500</v>
      </c>
      <c r="C46" s="26">
        <v>5</v>
      </c>
      <c r="D46" s="27"/>
      <c r="E46" s="40">
        <v>1.6</v>
      </c>
      <c r="F46" s="41"/>
      <c r="G46" s="21">
        <f t="shared" si="2"/>
        <v>13.4090909090909</v>
      </c>
    </row>
    <row r="47" s="1" customFormat="1" ht="17.25" spans="1:7">
      <c r="A47" s="26" t="s">
        <v>86</v>
      </c>
      <c r="B47" s="20">
        <v>1188</v>
      </c>
      <c r="C47" s="26">
        <v>5</v>
      </c>
      <c r="D47" s="27"/>
      <c r="E47" s="40">
        <v>1.6</v>
      </c>
      <c r="F47" s="41"/>
      <c r="G47" s="21">
        <f t="shared" si="2"/>
        <v>0.18</v>
      </c>
    </row>
    <row r="48" s="1" customFormat="1" ht="17.25" spans="1:7">
      <c r="A48" s="26" t="s">
        <v>52</v>
      </c>
      <c r="B48" s="20">
        <v>4000</v>
      </c>
      <c r="C48" s="26">
        <v>5</v>
      </c>
      <c r="D48" s="27"/>
      <c r="E48" s="40">
        <v>1.6</v>
      </c>
      <c r="F48" s="41"/>
      <c r="G48" s="21">
        <f t="shared" si="2"/>
        <v>0.606060606060606</v>
      </c>
    </row>
    <row r="49" s="1" customFormat="1" ht="17.25" spans="1:7">
      <c r="A49" s="26" t="s">
        <v>53</v>
      </c>
      <c r="B49" s="20">
        <v>3550</v>
      </c>
      <c r="C49" s="26">
        <v>5</v>
      </c>
      <c r="D49" s="27"/>
      <c r="E49" s="40">
        <v>1.6</v>
      </c>
      <c r="F49" s="41"/>
      <c r="G49" s="21">
        <f t="shared" si="2"/>
        <v>0.537878787878788</v>
      </c>
    </row>
    <row r="50" s="1" customFormat="1" ht="17.25" spans="1:7">
      <c r="A50" s="26" t="s">
        <v>87</v>
      </c>
      <c r="B50" s="20">
        <v>5000</v>
      </c>
      <c r="C50" s="26">
        <v>5</v>
      </c>
      <c r="D50" s="27"/>
      <c r="E50" s="40">
        <v>1.6</v>
      </c>
      <c r="F50" s="41"/>
      <c r="G50" s="21">
        <f t="shared" si="2"/>
        <v>0.757575757575758</v>
      </c>
    </row>
    <row r="51" s="1" customFormat="1" ht="17.25" spans="1:7">
      <c r="A51" s="26" t="s">
        <v>16</v>
      </c>
      <c r="B51" s="34"/>
      <c r="C51" s="26"/>
      <c r="D51" s="27"/>
      <c r="E51" s="39"/>
      <c r="F51" s="27"/>
      <c r="G51" s="23">
        <f>SUM(G44:G50)</f>
        <v>63.6724242424242</v>
      </c>
    </row>
    <row r="52" s="1" customFormat="1" ht="17.25" spans="1:7">
      <c r="A52" s="42" t="s">
        <v>54</v>
      </c>
      <c r="B52" s="43"/>
      <c r="C52" s="43"/>
      <c r="D52" s="43"/>
      <c r="E52" s="43"/>
      <c r="F52" s="43"/>
      <c r="G52" s="44"/>
    </row>
    <row r="53" s="1" customFormat="1" ht="30" spans="1:7">
      <c r="A53" s="17" t="s">
        <v>35</v>
      </c>
      <c r="B53" s="17" t="s">
        <v>48</v>
      </c>
      <c r="C53" s="18" t="s">
        <v>55</v>
      </c>
      <c r="D53" s="17" t="s">
        <v>56</v>
      </c>
      <c r="E53" s="17" t="s">
        <v>49</v>
      </c>
      <c r="F53" s="17" t="s">
        <v>50</v>
      </c>
      <c r="G53" s="17" t="s">
        <v>13</v>
      </c>
    </row>
    <row r="54" s="1" customFormat="1" ht="15" spans="1:7">
      <c r="A54" s="20" t="s">
        <v>88</v>
      </c>
      <c r="B54" s="45">
        <v>46244103.63</v>
      </c>
      <c r="C54" s="20">
        <v>13777</v>
      </c>
      <c r="D54" s="20">
        <v>580</v>
      </c>
      <c r="E54" s="20">
        <v>50</v>
      </c>
      <c r="F54" s="20">
        <v>1.6</v>
      </c>
      <c r="G54" s="21">
        <f>IFERROR(B54/C54/E54/12/22/8*D54*F54,0)</f>
        <v>29.4975377335084</v>
      </c>
    </row>
    <row r="55" s="1" customFormat="1" ht="17.25" spans="1:7">
      <c r="A55" s="20" t="s">
        <v>16</v>
      </c>
      <c r="B55" s="20"/>
      <c r="C55" s="20"/>
      <c r="D55" s="20"/>
      <c r="E55" s="20"/>
      <c r="F55" s="20"/>
      <c r="G55" s="33">
        <f>SUM(G54:G54)</f>
        <v>29.4975377335084</v>
      </c>
    </row>
    <row r="56" s="1" customFormat="1" ht="15" spans="1:7">
      <c r="A56" s="14" t="s">
        <v>59</v>
      </c>
      <c r="B56" s="15"/>
      <c r="C56" s="15"/>
      <c r="D56" s="15"/>
      <c r="E56" s="15"/>
      <c r="F56" s="16"/>
      <c r="G56" s="21">
        <f>(G9+G17+G31+G35+G40+G51+G55)*G58</f>
        <v>243.927353916149</v>
      </c>
    </row>
    <row r="57" s="1" customFormat="1" ht="17.25" spans="1:7">
      <c r="A57" s="14" t="s">
        <v>60</v>
      </c>
      <c r="B57" s="15"/>
      <c r="C57" s="15"/>
      <c r="D57" s="15"/>
      <c r="E57" s="15"/>
      <c r="F57" s="16"/>
      <c r="G57" s="28">
        <v>0.18</v>
      </c>
    </row>
    <row r="58" s="1" customFormat="1" ht="17.25" spans="1:7">
      <c r="A58" s="46" t="s">
        <v>61</v>
      </c>
      <c r="B58" s="47"/>
      <c r="C58" s="47"/>
      <c r="D58" s="47"/>
      <c r="E58" s="47"/>
      <c r="F58" s="48"/>
      <c r="G58" s="28">
        <f>G59</f>
        <v>0.16</v>
      </c>
    </row>
    <row r="59" s="1" customFormat="1" ht="17.25" spans="1:7">
      <c r="A59" s="14" t="s">
        <v>62</v>
      </c>
      <c r="B59" s="15"/>
      <c r="C59" s="15"/>
      <c r="D59" s="15"/>
      <c r="E59" s="15"/>
      <c r="F59" s="16"/>
      <c r="G59" s="28">
        <v>0.16</v>
      </c>
    </row>
    <row r="60" s="1" customFormat="1" ht="17.25" spans="1:7">
      <c r="A60" s="49" t="s">
        <v>16</v>
      </c>
      <c r="B60" s="50"/>
      <c r="C60" s="50"/>
      <c r="D60" s="50"/>
      <c r="E60" s="50"/>
      <c r="F60" s="51"/>
      <c r="G60" s="33">
        <f>G56+G58</f>
        <v>244.087353916149</v>
      </c>
    </row>
    <row r="61" s="1" customFormat="1" ht="17.25" spans="1:7">
      <c r="A61" s="14" t="s">
        <v>63</v>
      </c>
      <c r="B61" s="15"/>
      <c r="C61" s="15"/>
      <c r="D61" s="15"/>
      <c r="E61" s="15"/>
      <c r="F61" s="16"/>
      <c r="G61" s="23">
        <f>G9+G35+G17+G31+G40+G51+G55+G60</f>
        <v>1768.63331589208</v>
      </c>
    </row>
    <row r="62" ht="15" spans="1:7">
      <c r="A62" s="46" t="s">
        <v>64</v>
      </c>
      <c r="B62" s="47"/>
      <c r="C62" s="47"/>
      <c r="D62" s="47"/>
      <c r="E62" s="47"/>
      <c r="F62" s="47"/>
      <c r="G62" s="48"/>
    </row>
    <row r="76" ht="13.5"/>
  </sheetData>
  <mergeCells count="97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A18:G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C30:D30"/>
    <mergeCell ref="E30:F30"/>
    <mergeCell ref="C31:D31"/>
    <mergeCell ref="E31:F31"/>
    <mergeCell ref="A32:G32"/>
    <mergeCell ref="C33:D33"/>
    <mergeCell ref="E33:F33"/>
    <mergeCell ref="C34:D34"/>
    <mergeCell ref="E34:F34"/>
    <mergeCell ref="C35:D35"/>
    <mergeCell ref="E35:F35"/>
    <mergeCell ref="A36:G36"/>
    <mergeCell ref="C37:D37"/>
    <mergeCell ref="E37:F37"/>
    <mergeCell ref="C38:D38"/>
    <mergeCell ref="E38:F38"/>
    <mergeCell ref="C39:D39"/>
    <mergeCell ref="E39:F39"/>
    <mergeCell ref="C40:D40"/>
    <mergeCell ref="E40:F40"/>
    <mergeCell ref="A41:G41"/>
    <mergeCell ref="A42:G42"/>
    <mergeCell ref="C43:D43"/>
    <mergeCell ref="E43:F43"/>
    <mergeCell ref="C44:D44"/>
    <mergeCell ref="E44:F44"/>
    <mergeCell ref="C45:D45"/>
    <mergeCell ref="E45:F45"/>
    <mergeCell ref="C46:D46"/>
    <mergeCell ref="E46:F46"/>
    <mergeCell ref="C47:D47"/>
    <mergeCell ref="E47:F47"/>
    <mergeCell ref="C48:D48"/>
    <mergeCell ref="E48:F48"/>
    <mergeCell ref="C49:D49"/>
    <mergeCell ref="E49:F49"/>
    <mergeCell ref="C50:D50"/>
    <mergeCell ref="E50:F50"/>
    <mergeCell ref="C51:D51"/>
    <mergeCell ref="E51:F51"/>
    <mergeCell ref="A52:G52"/>
    <mergeCell ref="A56:F56"/>
    <mergeCell ref="A57:F57"/>
    <mergeCell ref="A58:F58"/>
    <mergeCell ref="A59:F59"/>
    <mergeCell ref="A60:F60"/>
    <mergeCell ref="A61:F61"/>
    <mergeCell ref="A62:G62"/>
  </mergeCells>
  <pageMargins left="0.7" right="0.7" top="0.393055555555556" bottom="0.196527777777778" header="0.3" footer="0.3"/>
  <pageSetup paperSize="9" scale="72" orientation="portrait"/>
  <headerFooter/>
  <legacy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66"/>
  <sheetViews>
    <sheetView workbookViewId="0">
      <selection activeCell="A52" sqref="$A52:$XFD65"/>
    </sheetView>
  </sheetViews>
  <sheetFormatPr defaultColWidth="8.75" defaultRowHeight="16.5"/>
  <cols>
    <col min="1" max="1" width="13.3666666666667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119" t="s">
        <v>3</v>
      </c>
      <c r="C3" s="119"/>
      <c r="D3" s="119"/>
      <c r="E3" s="119"/>
      <c r="F3" s="119"/>
      <c r="G3" s="120"/>
      <c r="H3" s="7"/>
      <c r="I3" s="7"/>
      <c r="J3" s="7"/>
      <c r="K3" s="7"/>
    </row>
    <row r="4" spans="1:12">
      <c r="A4" s="8" t="s">
        <v>4</v>
      </c>
      <c r="B4" s="9" t="s">
        <v>154</v>
      </c>
      <c r="C4" s="10" t="s">
        <v>6</v>
      </c>
      <c r="D4" s="11" t="s">
        <v>155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2</v>
      </c>
      <c r="C7" s="18">
        <v>1</v>
      </c>
      <c r="D7" s="19"/>
      <c r="E7" s="18">
        <v>96.35</v>
      </c>
      <c r="F7" s="19"/>
      <c r="G7" s="21">
        <f>B7*C7*E7</f>
        <v>192.7</v>
      </c>
    </row>
    <row r="8" ht="16.15" customHeight="1" spans="1:12">
      <c r="A8" s="20" t="s">
        <v>15</v>
      </c>
      <c r="B8" s="20">
        <v>2</v>
      </c>
      <c r="C8" s="18">
        <v>1</v>
      </c>
      <c r="D8" s="19"/>
      <c r="E8" s="18">
        <v>206.68</v>
      </c>
      <c r="F8" s="19"/>
      <c r="G8" s="21">
        <f>B8*C8*E8</f>
        <v>413.36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606.06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ht="17.25" spans="1:12">
      <c r="A13" s="20"/>
      <c r="B13" s="22"/>
      <c r="C13" s="26"/>
      <c r="D13" s="27"/>
      <c r="E13" s="26"/>
      <c r="F13" s="27"/>
      <c r="G13" s="28">
        <f>C13*E13</f>
        <v>0</v>
      </c>
    </row>
    <row r="14" ht="17.25" spans="1:12">
      <c r="A14" s="20" t="s">
        <v>16</v>
      </c>
      <c r="B14" s="22"/>
      <c r="C14" s="26"/>
      <c r="D14" s="27"/>
      <c r="E14" s="26"/>
      <c r="F14" s="27"/>
      <c r="G14" s="23">
        <f>SUM(G13:G13)</f>
        <v>0</v>
      </c>
    </row>
    <row r="15" spans="1:12">
      <c r="A15" s="14" t="s">
        <v>23</v>
      </c>
      <c r="B15" s="15"/>
      <c r="C15" s="15"/>
      <c r="D15" s="15"/>
      <c r="E15" s="15"/>
      <c r="F15" s="15"/>
      <c r="G15" s="16"/>
    </row>
    <row r="16" spans="1:12">
      <c r="A16" s="20" t="s">
        <v>19</v>
      </c>
      <c r="B16" s="20" t="s">
        <v>20</v>
      </c>
      <c r="C16" s="26" t="s">
        <v>21</v>
      </c>
      <c r="D16" s="27"/>
      <c r="E16" s="26" t="s">
        <v>22</v>
      </c>
      <c r="F16" s="27"/>
      <c r="G16" s="20" t="s">
        <v>13</v>
      </c>
    </row>
    <row r="17" ht="17.25" spans="1:7">
      <c r="A17" s="29"/>
      <c r="B17" s="30"/>
      <c r="C17" s="26"/>
      <c r="D17" s="27"/>
      <c r="E17" s="31"/>
      <c r="F17" s="32"/>
      <c r="G17" s="28">
        <f>C17*E17</f>
        <v>0</v>
      </c>
    </row>
    <row r="18" ht="17.25" spans="1:7">
      <c r="A18" s="29" t="s">
        <v>16</v>
      </c>
      <c r="B18" s="30"/>
      <c r="C18" s="31"/>
      <c r="D18" s="32"/>
      <c r="E18" s="31"/>
      <c r="F18" s="32"/>
      <c r="G18" s="33">
        <f>SUM(G17:G17)</f>
        <v>0</v>
      </c>
    </row>
    <row r="19" spans="1:7">
      <c r="A19" s="24" t="s">
        <v>34</v>
      </c>
      <c r="B19" s="24"/>
      <c r="C19" s="24"/>
      <c r="D19" s="24"/>
      <c r="E19" s="24"/>
      <c r="F19" s="24"/>
      <c r="G19" s="24"/>
    </row>
    <row r="20" spans="1:7">
      <c r="A20" s="20" t="s">
        <v>35</v>
      </c>
      <c r="B20" s="20" t="s">
        <v>36</v>
      </c>
      <c r="C20" s="26" t="s">
        <v>21</v>
      </c>
      <c r="D20" s="27"/>
      <c r="E20" s="26" t="s">
        <v>37</v>
      </c>
      <c r="F20" s="27"/>
      <c r="G20" s="20" t="s">
        <v>38</v>
      </c>
    </row>
    <row r="21" ht="17.25" spans="1:7">
      <c r="A21" s="20"/>
      <c r="B21" s="22"/>
      <c r="C21" s="26"/>
      <c r="D21" s="27"/>
      <c r="E21" s="26"/>
      <c r="F21" s="27"/>
      <c r="G21" s="23">
        <f>C21*E21</f>
        <v>0</v>
      </c>
    </row>
    <row r="22" ht="17.25" spans="1:7">
      <c r="A22" s="20" t="s">
        <v>16</v>
      </c>
      <c r="B22" s="22"/>
      <c r="C22" s="26"/>
      <c r="D22" s="27"/>
      <c r="E22" s="26"/>
      <c r="F22" s="27"/>
      <c r="G22" s="23">
        <f>SUM(G21:G21)</f>
        <v>0</v>
      </c>
    </row>
    <row r="23" spans="1:7">
      <c r="A23" s="14" t="s">
        <v>39</v>
      </c>
      <c r="B23" s="15"/>
      <c r="C23" s="15"/>
      <c r="D23" s="15"/>
      <c r="E23" s="15"/>
      <c r="F23" s="15"/>
      <c r="G23" s="16"/>
    </row>
    <row r="24" spans="1:7">
      <c r="A24" s="20" t="s">
        <v>35</v>
      </c>
      <c r="B24" s="20" t="s">
        <v>36</v>
      </c>
      <c r="C24" s="26" t="s">
        <v>40</v>
      </c>
      <c r="D24" s="27"/>
      <c r="E24" s="26" t="s">
        <v>22</v>
      </c>
      <c r="F24" s="27"/>
      <c r="G24" s="20" t="s">
        <v>13</v>
      </c>
    </row>
    <row r="25" spans="1:7">
      <c r="A25" s="20" t="s">
        <v>41</v>
      </c>
      <c r="B25" s="20" t="s">
        <v>42</v>
      </c>
      <c r="C25" s="26">
        <v>1</v>
      </c>
      <c r="D25" s="27"/>
      <c r="E25" s="26">
        <v>1.74</v>
      </c>
      <c r="F25" s="27"/>
      <c r="G25" s="21">
        <f>C25*E25</f>
        <v>1.74</v>
      </c>
    </row>
    <row r="26" spans="1:7">
      <c r="A26" s="20" t="s">
        <v>43</v>
      </c>
      <c r="B26" s="20" t="s">
        <v>44</v>
      </c>
      <c r="C26" s="26">
        <v>3</v>
      </c>
      <c r="D26" s="27"/>
      <c r="E26" s="26">
        <v>0.75</v>
      </c>
      <c r="F26" s="27"/>
      <c r="G26" s="21">
        <f>C26*E26</f>
        <v>2.25</v>
      </c>
    </row>
    <row r="27" ht="17.25" spans="1:7">
      <c r="A27" s="20" t="s">
        <v>16</v>
      </c>
      <c r="B27" s="34"/>
      <c r="C27" s="26"/>
      <c r="D27" s="27"/>
      <c r="E27" s="26"/>
      <c r="F27" s="27"/>
      <c r="G27" s="23">
        <f>SUM(G25:G26)</f>
        <v>3.99</v>
      </c>
    </row>
    <row r="28" spans="1:7">
      <c r="A28" s="14" t="s">
        <v>45</v>
      </c>
      <c r="B28" s="15"/>
      <c r="C28" s="15"/>
      <c r="D28" s="15"/>
      <c r="E28" s="15"/>
      <c r="F28" s="15"/>
      <c r="G28" s="16"/>
    </row>
    <row r="29" spans="1:7">
      <c r="A29" s="35" t="s">
        <v>46</v>
      </c>
      <c r="B29" s="36"/>
      <c r="C29" s="36"/>
      <c r="D29" s="36"/>
      <c r="E29" s="15"/>
      <c r="F29" s="15"/>
      <c r="G29" s="16"/>
    </row>
    <row r="30" spans="1:7">
      <c r="A30" s="37" t="s">
        <v>47</v>
      </c>
      <c r="B30" s="37" t="s">
        <v>48</v>
      </c>
      <c r="C30" s="37" t="s">
        <v>49</v>
      </c>
      <c r="D30" s="38"/>
      <c r="E30" s="39" t="s">
        <v>50</v>
      </c>
      <c r="F30" s="27"/>
      <c r="G30" s="20" t="s">
        <v>13</v>
      </c>
    </row>
    <row r="31" spans="1:7">
      <c r="A31" s="20" t="s">
        <v>51</v>
      </c>
      <c r="B31" s="20">
        <v>180000</v>
      </c>
      <c r="C31" s="52">
        <v>5</v>
      </c>
      <c r="D31" s="38"/>
      <c r="E31" s="40">
        <v>1</v>
      </c>
      <c r="F31" s="41"/>
      <c r="G31" s="21">
        <f t="shared" ref="G31:G37" si="0">IFERROR(B31/C31/12/22/8*E31,0)</f>
        <v>17.0454545454545</v>
      </c>
    </row>
    <row r="32" spans="1:7">
      <c r="A32" s="20" t="s">
        <v>77</v>
      </c>
      <c r="B32" s="20">
        <v>138000</v>
      </c>
      <c r="C32" s="26">
        <v>5</v>
      </c>
      <c r="D32" s="27"/>
      <c r="E32" s="39">
        <v>1</v>
      </c>
      <c r="F32" s="27"/>
      <c r="G32" s="21">
        <f t="shared" si="0"/>
        <v>13.0681818181818</v>
      </c>
    </row>
    <row r="33" spans="1:7">
      <c r="A33" s="26" t="s">
        <v>92</v>
      </c>
      <c r="B33" s="20">
        <v>88500</v>
      </c>
      <c r="C33" s="26">
        <v>5</v>
      </c>
      <c r="D33" s="27"/>
      <c r="E33" s="39">
        <v>1</v>
      </c>
      <c r="F33" s="27"/>
      <c r="G33" s="21">
        <f t="shared" si="0"/>
        <v>8.38068181818182</v>
      </c>
    </row>
    <row r="34" spans="1:7">
      <c r="A34" s="26" t="s">
        <v>86</v>
      </c>
      <c r="B34" s="20">
        <v>1188</v>
      </c>
      <c r="C34" s="26">
        <v>5</v>
      </c>
      <c r="D34" s="27"/>
      <c r="E34" s="39">
        <v>1</v>
      </c>
      <c r="F34" s="27"/>
      <c r="G34" s="21">
        <f t="shared" si="0"/>
        <v>0.1125</v>
      </c>
    </row>
    <row r="35" spans="1:7">
      <c r="A35" s="26" t="s">
        <v>52</v>
      </c>
      <c r="B35" s="20">
        <v>4000</v>
      </c>
      <c r="C35" s="26">
        <v>5</v>
      </c>
      <c r="D35" s="27"/>
      <c r="E35" s="39">
        <v>1</v>
      </c>
      <c r="F35" s="27"/>
      <c r="G35" s="21">
        <f t="shared" si="0"/>
        <v>0.378787878787879</v>
      </c>
    </row>
    <row r="36" spans="1:7">
      <c r="A36" s="26" t="s">
        <v>53</v>
      </c>
      <c r="B36" s="20">
        <v>3550</v>
      </c>
      <c r="C36" s="26">
        <v>5</v>
      </c>
      <c r="D36" s="27"/>
      <c r="E36" s="39">
        <v>1</v>
      </c>
      <c r="F36" s="27"/>
      <c r="G36" s="21">
        <f t="shared" si="0"/>
        <v>0.336174242424242</v>
      </c>
    </row>
    <row r="37" spans="1:7">
      <c r="A37" s="26" t="s">
        <v>87</v>
      </c>
      <c r="B37" s="20">
        <v>5000</v>
      </c>
      <c r="C37" s="26">
        <v>5</v>
      </c>
      <c r="D37" s="27"/>
      <c r="E37" s="39">
        <v>1</v>
      </c>
      <c r="F37" s="27"/>
      <c r="G37" s="21">
        <f t="shared" si="0"/>
        <v>0.473484848484848</v>
      </c>
    </row>
    <row r="38" ht="17.25" spans="1:7">
      <c r="A38" s="26" t="s">
        <v>16</v>
      </c>
      <c r="B38" s="34"/>
      <c r="C38" s="26"/>
      <c r="D38" s="27"/>
      <c r="E38" s="39"/>
      <c r="F38" s="27"/>
      <c r="G38" s="23">
        <f>SUM(G31:G37)</f>
        <v>39.7952651515152</v>
      </c>
    </row>
    <row r="39" spans="1:7">
      <c r="A39" s="42" t="s">
        <v>54</v>
      </c>
      <c r="B39" s="43"/>
      <c r="C39" s="43"/>
      <c r="D39" s="43"/>
      <c r="E39" s="43"/>
      <c r="F39" s="43"/>
      <c r="G39" s="44"/>
    </row>
    <row r="40" ht="30" spans="1:7">
      <c r="A40" s="17" t="s">
        <v>35</v>
      </c>
      <c r="B40" s="17" t="s">
        <v>48</v>
      </c>
      <c r="C40" s="18" t="s">
        <v>55</v>
      </c>
      <c r="D40" s="17" t="s">
        <v>56</v>
      </c>
      <c r="E40" s="17" t="s">
        <v>49</v>
      </c>
      <c r="F40" s="17" t="s">
        <v>50</v>
      </c>
      <c r="G40" s="17" t="s">
        <v>13</v>
      </c>
    </row>
    <row r="41" spans="1:7">
      <c r="A41" s="20" t="s">
        <v>88</v>
      </c>
      <c r="B41" s="45">
        <v>46244103.63</v>
      </c>
      <c r="C41" s="20">
        <v>13777</v>
      </c>
      <c r="D41" s="20">
        <v>580</v>
      </c>
      <c r="E41" s="20">
        <v>50</v>
      </c>
      <c r="F41" s="20">
        <v>1</v>
      </c>
      <c r="G41" s="21">
        <f>IFERROR(B41/C41/E41/12/22/8*D41*F41,0)</f>
        <v>18.4359610834428</v>
      </c>
    </row>
    <row r="42" spans="1:7">
      <c r="A42" s="20"/>
      <c r="B42" s="20"/>
      <c r="C42" s="20"/>
      <c r="D42" s="20"/>
      <c r="E42" s="20"/>
      <c r="F42" s="20"/>
      <c r="G42" s="21">
        <f>IFERROR(B42/C42/E42/12/22/8*D42*F42,0)</f>
        <v>0</v>
      </c>
    </row>
    <row r="43" ht="17.25" spans="1:7">
      <c r="A43" s="20" t="s">
        <v>16</v>
      </c>
      <c r="B43" s="20"/>
      <c r="C43" s="20"/>
      <c r="D43" s="20"/>
      <c r="E43" s="20"/>
      <c r="F43" s="20"/>
      <c r="G43" s="33">
        <f>SUM(G41:G42)</f>
        <v>18.4359610834428</v>
      </c>
    </row>
    <row r="44" spans="1:7">
      <c r="A44" s="24" t="s">
        <v>58</v>
      </c>
      <c r="B44" s="24"/>
      <c r="C44" s="24"/>
      <c r="D44" s="24"/>
      <c r="E44" s="24"/>
      <c r="F44" s="24"/>
      <c r="G44" s="24"/>
    </row>
    <row r="45" spans="1:7">
      <c r="A45" s="14" t="s">
        <v>59</v>
      </c>
      <c r="B45" s="15"/>
      <c r="C45" s="15"/>
      <c r="D45" s="15"/>
      <c r="E45" s="15"/>
      <c r="F45" s="16"/>
      <c r="G45" s="21">
        <f>(G9+G14+G18+G27+G38+G43)*G46</f>
        <v>120.290620722292</v>
      </c>
    </row>
    <row r="46" spans="1:7">
      <c r="A46" s="14" t="s">
        <v>60</v>
      </c>
      <c r="B46" s="15"/>
      <c r="C46" s="15"/>
      <c r="D46" s="15"/>
      <c r="E46" s="15"/>
      <c r="F46" s="16"/>
      <c r="G46" s="28">
        <v>0.18</v>
      </c>
    </row>
    <row r="47" spans="1:7">
      <c r="A47" s="46" t="s">
        <v>61</v>
      </c>
      <c r="B47" s="47"/>
      <c r="C47" s="47"/>
      <c r="D47" s="47"/>
      <c r="E47" s="47"/>
      <c r="F47" s="48"/>
      <c r="G47" s="28">
        <f>G48</f>
        <v>0.16</v>
      </c>
    </row>
    <row r="48" spans="1:7">
      <c r="A48" s="14" t="s">
        <v>62</v>
      </c>
      <c r="B48" s="15"/>
      <c r="C48" s="15"/>
      <c r="D48" s="15"/>
      <c r="E48" s="15"/>
      <c r="F48" s="16"/>
      <c r="G48" s="28">
        <v>0.16</v>
      </c>
    </row>
    <row r="49" ht="17.25" spans="1:7">
      <c r="A49" s="49" t="s">
        <v>16</v>
      </c>
      <c r="B49" s="50"/>
      <c r="C49" s="50"/>
      <c r="D49" s="50"/>
      <c r="E49" s="50"/>
      <c r="F49" s="51"/>
      <c r="G49" s="33">
        <f>G45+G47</f>
        <v>120.450620722292</v>
      </c>
    </row>
    <row r="50" ht="17.25" spans="1:7">
      <c r="A50" s="14" t="s">
        <v>63</v>
      </c>
      <c r="B50" s="15"/>
      <c r="C50" s="15"/>
      <c r="D50" s="15"/>
      <c r="E50" s="15"/>
      <c r="F50" s="16"/>
      <c r="G50" s="23">
        <f>G9+G14+G18+G27+G38+G43+G49</f>
        <v>788.73184695725</v>
      </c>
    </row>
    <row r="51" ht="15" spans="1:7">
      <c r="A51" s="46" t="s">
        <v>64</v>
      </c>
      <c r="B51" s="47"/>
      <c r="C51" s="47"/>
      <c r="D51" s="47"/>
      <c r="E51" s="47"/>
      <c r="F51" s="47"/>
      <c r="G51" s="48"/>
    </row>
    <row r="66" ht="13.5"/>
  </sheetData>
  <mergeCells count="72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A15:G15"/>
    <mergeCell ref="C16:D16"/>
    <mergeCell ref="E16:F16"/>
    <mergeCell ref="C17:D17"/>
    <mergeCell ref="E17:F17"/>
    <mergeCell ref="C18:D18"/>
    <mergeCell ref="E18:F18"/>
    <mergeCell ref="A19:G19"/>
    <mergeCell ref="C20:D20"/>
    <mergeCell ref="E20:F20"/>
    <mergeCell ref="C21:D21"/>
    <mergeCell ref="E21:F21"/>
    <mergeCell ref="C22:D22"/>
    <mergeCell ref="E22:F22"/>
    <mergeCell ref="A23:G23"/>
    <mergeCell ref="C24:D24"/>
    <mergeCell ref="E24:F24"/>
    <mergeCell ref="C25:D25"/>
    <mergeCell ref="E25:F25"/>
    <mergeCell ref="C26:D26"/>
    <mergeCell ref="E26:F26"/>
    <mergeCell ref="C27:D27"/>
    <mergeCell ref="E27:F27"/>
    <mergeCell ref="A28:G28"/>
    <mergeCell ref="A29:G29"/>
    <mergeCell ref="C30:D30"/>
    <mergeCell ref="E30:F30"/>
    <mergeCell ref="C31:D31"/>
    <mergeCell ref="E31:F31"/>
    <mergeCell ref="C32:D32"/>
    <mergeCell ref="E32:F32"/>
    <mergeCell ref="C33:D33"/>
    <mergeCell ref="E33:F33"/>
    <mergeCell ref="C34:D34"/>
    <mergeCell ref="E34:F34"/>
    <mergeCell ref="C35:D35"/>
    <mergeCell ref="E35:F35"/>
    <mergeCell ref="C36:D36"/>
    <mergeCell ref="E36:F36"/>
    <mergeCell ref="C37:D37"/>
    <mergeCell ref="E37:F37"/>
    <mergeCell ref="C38:D38"/>
    <mergeCell ref="E38:F38"/>
    <mergeCell ref="A39:G39"/>
    <mergeCell ref="A44:G44"/>
    <mergeCell ref="A45:F45"/>
    <mergeCell ref="A46:F46"/>
    <mergeCell ref="A47:F47"/>
    <mergeCell ref="A48:F48"/>
    <mergeCell ref="A49:F49"/>
    <mergeCell ref="A50:F50"/>
    <mergeCell ref="A51:G51"/>
  </mergeCells>
  <pageMargins left="0.7" right="0.7" top="0.354166666666667" bottom="0.314583333333333" header="0.3" footer="0.3"/>
  <pageSetup paperSize="9" scale="89" orientation="portrait"/>
  <headerFooter/>
  <legacy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61"/>
  <sheetViews>
    <sheetView topLeftCell="A45" workbookViewId="0">
      <selection activeCell="A62" sqref="$A62:$XFD71"/>
    </sheetView>
  </sheetViews>
  <sheetFormatPr defaultColWidth="8.75" defaultRowHeight="16.5"/>
  <cols>
    <col min="1" max="1" width="19.375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9" width="8.75" style="1"/>
    <col min="10" max="10" width="9" style="1" customWidth="1"/>
    <col min="11" max="16384" width="8.75" style="1"/>
  </cols>
  <sheetData>
    <row r="1" spans="1:10">
      <c r="A1" s="1" t="s">
        <v>0</v>
      </c>
    </row>
    <row r="2" ht="32.25" spans="1:10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</row>
    <row r="3" ht="28.5" spans="1:10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</row>
    <row r="4" spans="1:10">
      <c r="A4" s="8" t="s">
        <v>4</v>
      </c>
      <c r="B4" s="9" t="s">
        <v>156</v>
      </c>
      <c r="C4" s="10" t="s">
        <v>6</v>
      </c>
      <c r="D4" s="11" t="s">
        <v>157</v>
      </c>
      <c r="E4" s="11"/>
      <c r="F4" s="11"/>
      <c r="G4" s="12"/>
      <c r="H4" s="13"/>
      <c r="I4" s="13"/>
    </row>
    <row r="5" spans="1:10">
      <c r="A5" s="14" t="s">
        <v>8</v>
      </c>
      <c r="B5" s="15"/>
      <c r="C5" s="15"/>
      <c r="D5" s="15"/>
      <c r="E5" s="15"/>
      <c r="F5" s="15"/>
      <c r="G5" s="16"/>
    </row>
    <row r="6" spans="1:10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spans="1:10">
      <c r="A7" s="20" t="s">
        <v>14</v>
      </c>
      <c r="B7" s="20">
        <v>2</v>
      </c>
      <c r="C7" s="18">
        <v>1.5</v>
      </c>
      <c r="D7" s="19"/>
      <c r="E7" s="18">
        <v>96.35</v>
      </c>
      <c r="F7" s="19"/>
      <c r="G7" s="21">
        <f>B7*C7*E7</f>
        <v>289.05</v>
      </c>
    </row>
    <row r="8" spans="1:10">
      <c r="A8" s="20" t="s">
        <v>15</v>
      </c>
      <c r="B8" s="20">
        <v>2</v>
      </c>
      <c r="C8" s="18">
        <v>1.5</v>
      </c>
      <c r="D8" s="19"/>
      <c r="E8" s="18">
        <v>206.68</v>
      </c>
      <c r="F8" s="19"/>
      <c r="G8" s="21">
        <f>B8*C8*E8</f>
        <v>620.04</v>
      </c>
    </row>
    <row r="9" ht="17.25" spans="1:10">
      <c r="A9" s="20" t="s">
        <v>16</v>
      </c>
      <c r="B9" s="20"/>
      <c r="C9" s="18"/>
      <c r="D9" s="19"/>
      <c r="E9" s="18"/>
      <c r="F9" s="19"/>
      <c r="G9" s="23">
        <f>SUM(G7:G8)</f>
        <v>909.09</v>
      </c>
    </row>
    <row r="10" spans="1:10">
      <c r="A10" s="24" t="s">
        <v>17</v>
      </c>
      <c r="B10" s="24"/>
      <c r="C10" s="24"/>
      <c r="D10" s="24"/>
      <c r="E10" s="24"/>
      <c r="F10" s="24"/>
      <c r="G10" s="24"/>
    </row>
    <row r="11" spans="1:10">
      <c r="A11" s="25" t="s">
        <v>18</v>
      </c>
      <c r="B11" s="25"/>
      <c r="C11" s="25"/>
      <c r="D11" s="25"/>
      <c r="E11" s="25"/>
      <c r="F11" s="25"/>
      <c r="G11" s="25"/>
    </row>
    <row r="12" spans="1:10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ht="17.25" spans="1:10">
      <c r="A13" s="20" t="s">
        <v>99</v>
      </c>
      <c r="B13" s="22" t="s">
        <v>103</v>
      </c>
      <c r="C13" s="26">
        <v>1</v>
      </c>
      <c r="D13" s="27"/>
      <c r="E13" s="26">
        <v>0.33</v>
      </c>
      <c r="F13" s="27"/>
      <c r="G13" s="28">
        <f>C13*E13</f>
        <v>0.33</v>
      </c>
    </row>
    <row r="14" spans="1:10">
      <c r="A14" s="20" t="s">
        <v>100</v>
      </c>
      <c r="B14" s="20" t="s">
        <v>33</v>
      </c>
      <c r="C14" s="26">
        <v>2</v>
      </c>
      <c r="D14" s="27"/>
      <c r="E14" s="26">
        <v>42</v>
      </c>
      <c r="F14" s="27"/>
      <c r="G14" s="28">
        <f>C14*E14</f>
        <v>84</v>
      </c>
    </row>
    <row r="15" ht="17.25" spans="1:10">
      <c r="A15" s="20" t="s">
        <v>101</v>
      </c>
      <c r="B15" s="22" t="s">
        <v>33</v>
      </c>
      <c r="C15" s="26">
        <v>1</v>
      </c>
      <c r="D15" s="27"/>
      <c r="E15" s="26">
        <v>38</v>
      </c>
      <c r="F15" s="27"/>
      <c r="G15" s="28">
        <f>C15*E15</f>
        <v>38</v>
      </c>
    </row>
    <row r="16" ht="17.25" spans="1:10">
      <c r="A16" s="20" t="s">
        <v>102</v>
      </c>
      <c r="B16" s="22" t="s">
        <v>103</v>
      </c>
      <c r="C16" s="26">
        <v>1</v>
      </c>
      <c r="D16" s="27"/>
      <c r="E16" s="26">
        <v>10</v>
      </c>
      <c r="F16" s="27"/>
      <c r="G16" s="21">
        <f>C16*E16</f>
        <v>10</v>
      </c>
    </row>
    <row r="17" ht="17.25" spans="1:7">
      <c r="A17" s="20" t="s">
        <v>16</v>
      </c>
      <c r="B17" s="22"/>
      <c r="C17" s="26"/>
      <c r="D17" s="27"/>
      <c r="E17" s="26"/>
      <c r="F17" s="27"/>
      <c r="G17" s="23">
        <f>SUM(G13:G16)</f>
        <v>132.33</v>
      </c>
    </row>
    <row r="18" spans="1:7">
      <c r="A18" s="14" t="s">
        <v>23</v>
      </c>
      <c r="B18" s="15"/>
      <c r="C18" s="15"/>
      <c r="D18" s="15"/>
      <c r="E18" s="15"/>
      <c r="F18" s="15"/>
      <c r="G18" s="16"/>
    </row>
    <row r="19" spans="1:7">
      <c r="A19" s="20" t="s">
        <v>19</v>
      </c>
      <c r="B19" s="20" t="s">
        <v>20</v>
      </c>
      <c r="C19" s="26" t="s">
        <v>21</v>
      </c>
      <c r="D19" s="27"/>
      <c r="E19" s="26" t="s">
        <v>22</v>
      </c>
      <c r="F19" s="27"/>
      <c r="G19" s="20" t="s">
        <v>13</v>
      </c>
    </row>
    <row r="20" spans="1:7">
      <c r="A20" s="20" t="s">
        <v>24</v>
      </c>
      <c r="B20" s="20" t="s">
        <v>25</v>
      </c>
      <c r="C20" s="26">
        <v>4</v>
      </c>
      <c r="D20" s="27"/>
      <c r="E20" s="26">
        <v>0.32</v>
      </c>
      <c r="F20" s="27"/>
      <c r="G20" s="28">
        <f t="shared" ref="G20:G33" si="0">C20*E20</f>
        <v>1.28</v>
      </c>
    </row>
    <row r="21" spans="1:7">
      <c r="A21" s="20" t="s">
        <v>26</v>
      </c>
      <c r="B21" s="20" t="s">
        <v>25</v>
      </c>
      <c r="C21" s="26">
        <v>4</v>
      </c>
      <c r="D21" s="27"/>
      <c r="E21" s="26">
        <v>0.45</v>
      </c>
      <c r="F21" s="27"/>
      <c r="G21" s="28">
        <f t="shared" si="0"/>
        <v>1.8</v>
      </c>
    </row>
    <row r="22" spans="1:7">
      <c r="A22" s="20" t="s">
        <v>27</v>
      </c>
      <c r="B22" s="20" t="s">
        <v>28</v>
      </c>
      <c r="C22" s="26">
        <v>3</v>
      </c>
      <c r="D22" s="27"/>
      <c r="E22" s="26">
        <v>2.3</v>
      </c>
      <c r="F22" s="27"/>
      <c r="G22" s="28">
        <f t="shared" si="0"/>
        <v>6.9</v>
      </c>
    </row>
    <row r="23" spans="1:7">
      <c r="A23" s="20" t="s">
        <v>29</v>
      </c>
      <c r="B23" s="20" t="s">
        <v>25</v>
      </c>
      <c r="C23" s="26">
        <v>1</v>
      </c>
      <c r="D23" s="27"/>
      <c r="E23" s="26">
        <v>3.5</v>
      </c>
      <c r="F23" s="27"/>
      <c r="G23" s="28">
        <f t="shared" si="0"/>
        <v>3.5</v>
      </c>
    </row>
    <row r="24" spans="1:7">
      <c r="A24" s="20" t="s">
        <v>30</v>
      </c>
      <c r="B24" s="20" t="s">
        <v>31</v>
      </c>
      <c r="C24" s="26">
        <v>0.5</v>
      </c>
      <c r="D24" s="27"/>
      <c r="E24" s="26">
        <v>5.7</v>
      </c>
      <c r="F24" s="27"/>
      <c r="G24" s="28">
        <f t="shared" si="0"/>
        <v>2.85</v>
      </c>
    </row>
    <row r="25" spans="1:7">
      <c r="A25" s="20" t="s">
        <v>32</v>
      </c>
      <c r="B25" s="20" t="s">
        <v>33</v>
      </c>
      <c r="C25" s="26">
        <v>1</v>
      </c>
      <c r="D25" s="27"/>
      <c r="E25" s="26">
        <v>0.38</v>
      </c>
      <c r="F25" s="27"/>
      <c r="G25" s="28">
        <f t="shared" si="0"/>
        <v>0.38</v>
      </c>
    </row>
    <row r="26" spans="1:7">
      <c r="A26" s="20" t="s">
        <v>83</v>
      </c>
      <c r="B26" s="20" t="s">
        <v>84</v>
      </c>
      <c r="C26" s="26">
        <v>2</v>
      </c>
      <c r="D26" s="27"/>
      <c r="E26" s="26">
        <v>7.6</v>
      </c>
      <c r="F26" s="27"/>
      <c r="G26" s="28">
        <f t="shared" si="0"/>
        <v>15.2</v>
      </c>
    </row>
    <row r="27" spans="1:7">
      <c r="A27" s="29" t="s">
        <v>85</v>
      </c>
      <c r="B27" s="29" t="s">
        <v>25</v>
      </c>
      <c r="C27" s="26">
        <v>1</v>
      </c>
      <c r="D27" s="27"/>
      <c r="E27" s="31">
        <v>280</v>
      </c>
      <c r="F27" s="32"/>
      <c r="G27" s="28">
        <f t="shared" si="0"/>
        <v>280</v>
      </c>
    </row>
    <row r="28" spans="1:7">
      <c r="A28" s="29" t="s">
        <v>80</v>
      </c>
      <c r="B28" s="29" t="s">
        <v>33</v>
      </c>
      <c r="C28" s="26">
        <v>3</v>
      </c>
      <c r="D28" s="27"/>
      <c r="E28" s="31">
        <v>0.7</v>
      </c>
      <c r="F28" s="32"/>
      <c r="G28" s="28">
        <f t="shared" si="0"/>
        <v>2.1</v>
      </c>
    </row>
    <row r="29" ht="17.25" spans="1:7">
      <c r="A29" s="29" t="s">
        <v>16</v>
      </c>
      <c r="B29" s="30"/>
      <c r="C29" s="31"/>
      <c r="D29" s="32"/>
      <c r="E29" s="31"/>
      <c r="F29" s="32"/>
      <c r="G29" s="33">
        <f>SUM(G20:G28)</f>
        <v>314.01</v>
      </c>
    </row>
    <row r="30" spans="1:7">
      <c r="A30" s="24" t="s">
        <v>34</v>
      </c>
      <c r="B30" s="24"/>
      <c r="C30" s="24"/>
      <c r="D30" s="24"/>
      <c r="E30" s="24"/>
      <c r="F30" s="24"/>
      <c r="G30" s="24"/>
    </row>
    <row r="31" spans="1:7">
      <c r="A31" s="20" t="s">
        <v>35</v>
      </c>
      <c r="B31" s="20" t="s">
        <v>36</v>
      </c>
      <c r="C31" s="26" t="s">
        <v>21</v>
      </c>
      <c r="D31" s="27"/>
      <c r="E31" s="26" t="s">
        <v>37</v>
      </c>
      <c r="F31" s="27"/>
      <c r="G31" s="20" t="s">
        <v>38</v>
      </c>
    </row>
    <row r="32" ht="17.25" spans="1:7">
      <c r="A32" s="20"/>
      <c r="B32" s="22"/>
      <c r="C32" s="26"/>
      <c r="D32" s="27"/>
      <c r="E32" s="26"/>
      <c r="F32" s="27"/>
      <c r="G32" s="21">
        <f>C32*E32</f>
        <v>0</v>
      </c>
    </row>
    <row r="33" ht="17.25" spans="1:7">
      <c r="A33" s="20" t="s">
        <v>16</v>
      </c>
      <c r="B33" s="22"/>
      <c r="C33" s="26"/>
      <c r="D33" s="27"/>
      <c r="E33" s="26"/>
      <c r="F33" s="27"/>
      <c r="G33" s="21">
        <f>SUM(G32:G32)</f>
        <v>0</v>
      </c>
    </row>
    <row r="34" spans="1:7">
      <c r="A34" s="14" t="s">
        <v>39</v>
      </c>
      <c r="B34" s="15"/>
      <c r="C34" s="15"/>
      <c r="D34" s="15"/>
      <c r="E34" s="15"/>
      <c r="F34" s="15"/>
      <c r="G34" s="16"/>
    </row>
    <row r="35" spans="1:7">
      <c r="A35" s="20" t="s">
        <v>35</v>
      </c>
      <c r="B35" s="20" t="s">
        <v>36</v>
      </c>
      <c r="C35" s="26" t="s">
        <v>40</v>
      </c>
      <c r="D35" s="27"/>
      <c r="E35" s="26" t="s">
        <v>22</v>
      </c>
      <c r="F35" s="27"/>
      <c r="G35" s="20" t="s">
        <v>13</v>
      </c>
    </row>
    <row r="36" spans="1:7">
      <c r="A36" s="20" t="s">
        <v>41</v>
      </c>
      <c r="B36" s="20" t="s">
        <v>42</v>
      </c>
      <c r="C36" s="26">
        <v>1</v>
      </c>
      <c r="D36" s="27"/>
      <c r="E36" s="26">
        <v>1.74</v>
      </c>
      <c r="F36" s="27"/>
      <c r="G36" s="21">
        <f>C36*E36</f>
        <v>1.74</v>
      </c>
    </row>
    <row r="37" spans="1:7">
      <c r="A37" s="20" t="s">
        <v>43</v>
      </c>
      <c r="B37" s="20" t="s">
        <v>44</v>
      </c>
      <c r="C37" s="26">
        <v>3</v>
      </c>
      <c r="D37" s="27"/>
      <c r="E37" s="26">
        <v>0.75</v>
      </c>
      <c r="F37" s="27"/>
      <c r="G37" s="21">
        <f>C37*E37</f>
        <v>2.25</v>
      </c>
    </row>
    <row r="38" ht="17.25" spans="1:7">
      <c r="A38" s="20" t="s">
        <v>16</v>
      </c>
      <c r="B38" s="34"/>
      <c r="C38" s="26"/>
      <c r="D38" s="27"/>
      <c r="E38" s="26"/>
      <c r="F38" s="27"/>
      <c r="G38" s="23">
        <f>SUM(G36:G37)</f>
        <v>3.99</v>
      </c>
    </row>
    <row r="39" spans="1:7">
      <c r="A39" s="14" t="s">
        <v>45</v>
      </c>
      <c r="B39" s="15"/>
      <c r="C39" s="15"/>
      <c r="D39" s="15"/>
      <c r="E39" s="15"/>
      <c r="F39" s="15"/>
      <c r="G39" s="16"/>
    </row>
    <row r="40" spans="1:7">
      <c r="A40" s="35" t="s">
        <v>46</v>
      </c>
      <c r="B40" s="36"/>
      <c r="C40" s="36"/>
      <c r="D40" s="36"/>
      <c r="E40" s="15"/>
      <c r="F40" s="15"/>
      <c r="G40" s="16"/>
    </row>
    <row r="41" spans="1:7">
      <c r="A41" s="37" t="s">
        <v>47</v>
      </c>
      <c r="B41" s="37" t="s">
        <v>48</v>
      </c>
      <c r="C41" s="37" t="s">
        <v>49</v>
      </c>
      <c r="D41" s="38"/>
      <c r="E41" s="39" t="s">
        <v>50</v>
      </c>
      <c r="F41" s="27"/>
      <c r="G41" s="20" t="s">
        <v>13</v>
      </c>
    </row>
    <row r="42" spans="1:7">
      <c r="A42" s="20" t="s">
        <v>51</v>
      </c>
      <c r="B42" s="20">
        <v>180000</v>
      </c>
      <c r="C42" s="52">
        <v>5</v>
      </c>
      <c r="D42" s="38"/>
      <c r="E42" s="40">
        <v>1.5</v>
      </c>
      <c r="F42" s="41"/>
      <c r="G42" s="21">
        <f t="shared" ref="G42:G48" si="1">IFERROR(B42/C42/12/22/8*E42,0)</f>
        <v>25.5681818181818</v>
      </c>
    </row>
    <row r="43" spans="1:7">
      <c r="A43" s="20" t="s">
        <v>77</v>
      </c>
      <c r="B43" s="20">
        <v>138000</v>
      </c>
      <c r="C43" s="26">
        <v>5</v>
      </c>
      <c r="D43" s="27"/>
      <c r="E43" s="39">
        <v>1.5</v>
      </c>
      <c r="F43" s="27"/>
      <c r="G43" s="21">
        <f t="shared" si="1"/>
        <v>19.6022727272727</v>
      </c>
    </row>
    <row r="44" spans="1:7">
      <c r="A44" s="26" t="s">
        <v>92</v>
      </c>
      <c r="B44" s="20">
        <v>88500</v>
      </c>
      <c r="C44" s="26">
        <v>5</v>
      </c>
      <c r="D44" s="27"/>
      <c r="E44" s="39">
        <v>1.5</v>
      </c>
      <c r="F44" s="27"/>
      <c r="G44" s="21">
        <f t="shared" si="1"/>
        <v>12.5710227272727</v>
      </c>
    </row>
    <row r="45" spans="1:7">
      <c r="A45" s="26" t="s">
        <v>86</v>
      </c>
      <c r="B45" s="20">
        <v>1188</v>
      </c>
      <c r="C45" s="26">
        <v>5</v>
      </c>
      <c r="D45" s="27"/>
      <c r="E45" s="39">
        <v>1.5</v>
      </c>
      <c r="F45" s="27"/>
      <c r="G45" s="21">
        <f t="shared" si="1"/>
        <v>0.16875</v>
      </c>
    </row>
    <row r="46" spans="1:7">
      <c r="A46" s="26" t="s">
        <v>52</v>
      </c>
      <c r="B46" s="20">
        <v>4000</v>
      </c>
      <c r="C46" s="26">
        <v>5</v>
      </c>
      <c r="D46" s="27"/>
      <c r="E46" s="39">
        <v>1.5</v>
      </c>
      <c r="F46" s="27"/>
      <c r="G46" s="21">
        <f t="shared" si="1"/>
        <v>0.568181818181818</v>
      </c>
    </row>
    <row r="47" spans="1:7">
      <c r="A47" s="26" t="s">
        <v>53</v>
      </c>
      <c r="B47" s="20">
        <v>3550</v>
      </c>
      <c r="C47" s="26">
        <v>5</v>
      </c>
      <c r="D47" s="27"/>
      <c r="E47" s="39">
        <v>1.5</v>
      </c>
      <c r="F47" s="27"/>
      <c r="G47" s="21">
        <f t="shared" si="1"/>
        <v>0.504261363636364</v>
      </c>
    </row>
    <row r="48" spans="1:7">
      <c r="A48" s="26" t="s">
        <v>87</v>
      </c>
      <c r="B48" s="20">
        <v>5000</v>
      </c>
      <c r="C48" s="26">
        <v>5</v>
      </c>
      <c r="D48" s="27"/>
      <c r="E48" s="39">
        <v>1.5</v>
      </c>
      <c r="F48" s="27"/>
      <c r="G48" s="21">
        <f t="shared" si="1"/>
        <v>0.710227272727273</v>
      </c>
    </row>
    <row r="49" ht="17.25" spans="1:7">
      <c r="A49" s="26" t="s">
        <v>16</v>
      </c>
      <c r="B49" s="34"/>
      <c r="C49" s="26"/>
      <c r="D49" s="27"/>
      <c r="E49" s="39"/>
      <c r="F49" s="27"/>
      <c r="G49" s="23">
        <f>SUM(G42:G48)</f>
        <v>59.6928977272727</v>
      </c>
    </row>
    <row r="50" spans="1:7">
      <c r="A50" s="42" t="s">
        <v>54</v>
      </c>
      <c r="B50" s="43"/>
      <c r="C50" s="43"/>
      <c r="D50" s="43"/>
      <c r="E50" s="43"/>
      <c r="F50" s="43"/>
      <c r="G50" s="44"/>
    </row>
    <row r="51" ht="30" spans="1:7">
      <c r="A51" s="17" t="s">
        <v>35</v>
      </c>
      <c r="B51" s="17" t="s">
        <v>48</v>
      </c>
      <c r="C51" s="18" t="s">
        <v>55</v>
      </c>
      <c r="D51" s="17" t="s">
        <v>56</v>
      </c>
      <c r="E51" s="17" t="s">
        <v>49</v>
      </c>
      <c r="F51" s="17" t="s">
        <v>50</v>
      </c>
      <c r="G51" s="17" t="s">
        <v>13</v>
      </c>
    </row>
    <row r="52" ht="15" spans="1:7">
      <c r="A52" s="20" t="s">
        <v>88</v>
      </c>
      <c r="B52" s="45">
        <v>46244103.63</v>
      </c>
      <c r="C52" s="20">
        <v>13777</v>
      </c>
      <c r="D52" s="20">
        <v>580</v>
      </c>
      <c r="E52" s="20">
        <v>50</v>
      </c>
      <c r="F52" s="20">
        <v>1.5</v>
      </c>
      <c r="G52" s="21">
        <f>IFERROR(B52/C52/E52/12/22/8*D52*F52,0)</f>
        <v>27.6539416251641</v>
      </c>
    </row>
    <row r="53" ht="17.25" spans="1:7">
      <c r="A53" s="20" t="s">
        <v>16</v>
      </c>
      <c r="B53" s="20"/>
      <c r="C53" s="20"/>
      <c r="D53" s="20"/>
      <c r="E53" s="20"/>
      <c r="F53" s="20"/>
      <c r="G53" s="33">
        <f>SUM(G52:G52)</f>
        <v>27.6539416251641</v>
      </c>
    </row>
    <row r="54" ht="15" spans="1:7">
      <c r="A54" s="24" t="s">
        <v>58</v>
      </c>
      <c r="B54" s="24"/>
      <c r="C54" s="24"/>
      <c r="D54" s="24"/>
      <c r="E54" s="24"/>
      <c r="F54" s="24"/>
      <c r="G54" s="24"/>
    </row>
    <row r="55" spans="1:7">
      <c r="A55" s="14" t="s">
        <v>59</v>
      </c>
      <c r="B55" s="15"/>
      <c r="C55" s="15"/>
      <c r="D55" s="15"/>
      <c r="E55" s="15"/>
      <c r="F55" s="16"/>
      <c r="G55" s="21">
        <f>(G9+G17+G29+G38+G49+G53)*G56</f>
        <v>260.418031083439</v>
      </c>
    </row>
    <row r="56" spans="1:7">
      <c r="A56" s="14" t="s">
        <v>60</v>
      </c>
      <c r="B56" s="15"/>
      <c r="C56" s="15"/>
      <c r="D56" s="15"/>
      <c r="E56" s="15"/>
      <c r="F56" s="16"/>
      <c r="G56" s="28">
        <v>0.18</v>
      </c>
    </row>
    <row r="57" spans="1:7">
      <c r="A57" s="46" t="s">
        <v>61</v>
      </c>
      <c r="B57" s="47"/>
      <c r="C57" s="47"/>
      <c r="D57" s="47"/>
      <c r="E57" s="47"/>
      <c r="F57" s="48"/>
      <c r="G57" s="28">
        <f>G58</f>
        <v>0.16</v>
      </c>
    </row>
    <row r="58" spans="1:7">
      <c r="A58" s="14" t="s">
        <v>62</v>
      </c>
      <c r="B58" s="15"/>
      <c r="C58" s="15"/>
      <c r="D58" s="15"/>
      <c r="E58" s="15"/>
      <c r="F58" s="16"/>
      <c r="G58" s="28">
        <v>0.16</v>
      </c>
    </row>
    <row r="59" ht="17.25" spans="1:7">
      <c r="A59" s="49" t="s">
        <v>16</v>
      </c>
      <c r="B59" s="50"/>
      <c r="C59" s="50"/>
      <c r="D59" s="50"/>
      <c r="E59" s="50"/>
      <c r="F59" s="51"/>
      <c r="G59" s="33">
        <f>G55+G57</f>
        <v>260.578031083439</v>
      </c>
    </row>
    <row r="60" ht="17.25" spans="1:7">
      <c r="A60" s="14" t="s">
        <v>63</v>
      </c>
      <c r="B60" s="15"/>
      <c r="C60" s="15"/>
      <c r="D60" s="15"/>
      <c r="E60" s="15"/>
      <c r="F60" s="16"/>
      <c r="G60" s="23">
        <f>G9+G17+G29+G33+G38+G49+G53+G59</f>
        <v>1707.34487043588</v>
      </c>
    </row>
    <row r="61" ht="15" spans="1:7">
      <c r="A61" s="46" t="s">
        <v>64</v>
      </c>
      <c r="B61" s="47"/>
      <c r="C61" s="47"/>
      <c r="D61" s="47"/>
      <c r="E61" s="47"/>
      <c r="F61" s="47"/>
      <c r="G61" s="48"/>
    </row>
  </sheetData>
  <mergeCells count="94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A18:G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A30:G30"/>
    <mergeCell ref="C31:D31"/>
    <mergeCell ref="E31:F31"/>
    <mergeCell ref="C32:D32"/>
    <mergeCell ref="E32:F32"/>
    <mergeCell ref="C33:D33"/>
    <mergeCell ref="E33:F33"/>
    <mergeCell ref="A34:G34"/>
    <mergeCell ref="C35:D35"/>
    <mergeCell ref="E35:F35"/>
    <mergeCell ref="C36:D36"/>
    <mergeCell ref="E36:F36"/>
    <mergeCell ref="C37:D37"/>
    <mergeCell ref="E37:F37"/>
    <mergeCell ref="C38:D38"/>
    <mergeCell ref="E38:F38"/>
    <mergeCell ref="A39:G39"/>
    <mergeCell ref="A40:G40"/>
    <mergeCell ref="C41:D41"/>
    <mergeCell ref="E41:F41"/>
    <mergeCell ref="C42:D42"/>
    <mergeCell ref="E42:F42"/>
    <mergeCell ref="C43:D43"/>
    <mergeCell ref="E43:F43"/>
    <mergeCell ref="C44:D44"/>
    <mergeCell ref="E44:F44"/>
    <mergeCell ref="C45:D45"/>
    <mergeCell ref="E45:F45"/>
    <mergeCell ref="C46:D46"/>
    <mergeCell ref="E46:F46"/>
    <mergeCell ref="C47:D47"/>
    <mergeCell ref="E47:F47"/>
    <mergeCell ref="C48:D48"/>
    <mergeCell ref="E48:F48"/>
    <mergeCell ref="C49:D49"/>
    <mergeCell ref="E49:F49"/>
    <mergeCell ref="A50:G50"/>
    <mergeCell ref="A54:G54"/>
    <mergeCell ref="A55:F55"/>
    <mergeCell ref="A56:F56"/>
    <mergeCell ref="A57:F57"/>
    <mergeCell ref="A58:F58"/>
    <mergeCell ref="A59:F59"/>
    <mergeCell ref="A60:F60"/>
    <mergeCell ref="A61:G61"/>
  </mergeCells>
  <pageMargins left="0.7" right="0.7" top="0.393055555555556" bottom="0.314583333333333" header="0.3" footer="0.3"/>
  <pageSetup paperSize="9" scale="74" orientation="portrait"/>
  <headerFooter/>
  <legacy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83"/>
  <sheetViews>
    <sheetView topLeftCell="A54" workbookViewId="0">
      <selection activeCell="A64" sqref="$A64:$XFD82"/>
    </sheetView>
  </sheetViews>
  <sheetFormatPr defaultColWidth="8.75" defaultRowHeight="16.5"/>
  <cols>
    <col min="1" max="1" width="18.75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9" width="8.75" style="1"/>
    <col min="10" max="10" width="9" style="1" customWidth="1"/>
    <col min="11" max="16384" width="8.75" style="1"/>
  </cols>
  <sheetData>
    <row r="1" spans="1:10">
      <c r="A1" s="1" t="s">
        <v>0</v>
      </c>
    </row>
    <row r="2" ht="32.25" spans="1:10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</row>
    <row r="3" ht="28.5" spans="1:10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</row>
    <row r="4" spans="1:10">
      <c r="A4" s="8" t="s">
        <v>4</v>
      </c>
      <c r="B4" s="9" t="s">
        <v>158</v>
      </c>
      <c r="C4" s="10" t="s">
        <v>6</v>
      </c>
      <c r="D4" s="11" t="s">
        <v>159</v>
      </c>
      <c r="E4" s="11"/>
      <c r="F4" s="11"/>
      <c r="G4" s="12"/>
      <c r="H4" s="13"/>
      <c r="I4" s="13"/>
    </row>
    <row r="5" spans="1:10">
      <c r="A5" s="14" t="s">
        <v>8</v>
      </c>
      <c r="B5" s="15"/>
      <c r="C5" s="15"/>
      <c r="D5" s="15"/>
      <c r="E5" s="15"/>
      <c r="F5" s="15"/>
      <c r="G5" s="16"/>
    </row>
    <row r="6" spans="1:10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spans="1:10">
      <c r="A7" s="20" t="s">
        <v>14</v>
      </c>
      <c r="B7" s="20">
        <v>3</v>
      </c>
      <c r="C7" s="18">
        <v>5</v>
      </c>
      <c r="D7" s="19"/>
      <c r="E7" s="18">
        <v>96.35</v>
      </c>
      <c r="F7" s="19"/>
      <c r="G7" s="21">
        <f>B7*C7*E7</f>
        <v>1445.25</v>
      </c>
    </row>
    <row r="8" spans="1:10">
      <c r="A8" s="20" t="s">
        <v>15</v>
      </c>
      <c r="B8" s="20">
        <v>3</v>
      </c>
      <c r="C8" s="18">
        <v>5</v>
      </c>
      <c r="D8" s="19"/>
      <c r="E8" s="18">
        <v>206.68</v>
      </c>
      <c r="F8" s="19"/>
      <c r="G8" s="21">
        <f>B8*C8*E8</f>
        <v>3100.2</v>
      </c>
    </row>
    <row r="9" ht="17.25" spans="1:10">
      <c r="A9" s="20" t="s">
        <v>16</v>
      </c>
      <c r="B9" s="20"/>
      <c r="C9" s="18"/>
      <c r="D9" s="19"/>
      <c r="E9" s="18"/>
      <c r="F9" s="19"/>
      <c r="G9" s="23">
        <f>SUM(G7:G8)</f>
        <v>4545.45</v>
      </c>
    </row>
    <row r="10" spans="1:10">
      <c r="A10" s="24" t="s">
        <v>17</v>
      </c>
      <c r="B10" s="24"/>
      <c r="C10" s="24"/>
      <c r="D10" s="24"/>
      <c r="E10" s="24"/>
      <c r="F10" s="24"/>
      <c r="G10" s="24"/>
    </row>
    <row r="11" spans="1:10">
      <c r="A11" s="25" t="s">
        <v>18</v>
      </c>
      <c r="B11" s="25"/>
      <c r="C11" s="25"/>
      <c r="D11" s="25"/>
      <c r="E11" s="25"/>
      <c r="F11" s="25"/>
      <c r="G11" s="25"/>
    </row>
    <row r="12" spans="1:10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s="1" customFormat="1" ht="17.25" spans="1:10">
      <c r="A13" s="20" t="s">
        <v>100</v>
      </c>
      <c r="B13" s="20" t="s">
        <v>33</v>
      </c>
      <c r="C13" s="26">
        <v>2</v>
      </c>
      <c r="D13" s="27"/>
      <c r="E13" s="26">
        <v>42</v>
      </c>
      <c r="F13" s="27"/>
      <c r="G13" s="28">
        <f>C13*E13</f>
        <v>84</v>
      </c>
    </row>
    <row r="14" ht="17.25" spans="1:10">
      <c r="A14" s="20" t="s">
        <v>99</v>
      </c>
      <c r="B14" s="22" t="s">
        <v>103</v>
      </c>
      <c r="C14" s="26">
        <v>1</v>
      </c>
      <c r="D14" s="27"/>
      <c r="E14" s="26">
        <v>0.33</v>
      </c>
      <c r="F14" s="27"/>
      <c r="G14" s="28">
        <f>C14*E14</f>
        <v>0.33</v>
      </c>
    </row>
    <row r="15" ht="17.25" spans="1:10">
      <c r="A15" s="20" t="s">
        <v>101</v>
      </c>
      <c r="B15" s="22" t="s">
        <v>33</v>
      </c>
      <c r="C15" s="26">
        <v>1</v>
      </c>
      <c r="D15" s="27"/>
      <c r="E15" s="26">
        <v>38</v>
      </c>
      <c r="F15" s="27"/>
      <c r="G15" s="28">
        <f>C15*E15</f>
        <v>38</v>
      </c>
    </row>
    <row r="16" ht="17.25" spans="1:10">
      <c r="A16" s="20" t="s">
        <v>102</v>
      </c>
      <c r="B16" s="22" t="s">
        <v>103</v>
      </c>
      <c r="C16" s="26">
        <v>1</v>
      </c>
      <c r="D16" s="27"/>
      <c r="E16" s="26">
        <v>10</v>
      </c>
      <c r="F16" s="27"/>
      <c r="G16" s="28">
        <f>C16*E16</f>
        <v>10</v>
      </c>
    </row>
    <row r="17" ht="17.25" spans="1:7">
      <c r="A17" s="20" t="s">
        <v>16</v>
      </c>
      <c r="B17" s="22"/>
      <c r="C17" s="26"/>
      <c r="D17" s="27"/>
      <c r="E17" s="26"/>
      <c r="F17" s="27"/>
      <c r="G17" s="23">
        <f>SUM(G13:G16)</f>
        <v>132.33</v>
      </c>
    </row>
    <row r="18" spans="1:7">
      <c r="A18" s="14" t="s">
        <v>23</v>
      </c>
      <c r="B18" s="15"/>
      <c r="C18" s="15"/>
      <c r="D18" s="15"/>
      <c r="E18" s="15"/>
      <c r="F18" s="15"/>
      <c r="G18" s="16"/>
    </row>
    <row r="19" spans="1:7">
      <c r="A19" s="20" t="s">
        <v>19</v>
      </c>
      <c r="B19" s="20" t="s">
        <v>20</v>
      </c>
      <c r="C19" s="26" t="s">
        <v>21</v>
      </c>
      <c r="D19" s="27"/>
      <c r="E19" s="26" t="s">
        <v>22</v>
      </c>
      <c r="F19" s="27"/>
      <c r="G19" s="20" t="s">
        <v>13</v>
      </c>
    </row>
    <row r="20" spans="1:7">
      <c r="A20" s="20" t="s">
        <v>24</v>
      </c>
      <c r="B20" s="20" t="s">
        <v>25</v>
      </c>
      <c r="C20" s="26">
        <v>5</v>
      </c>
      <c r="D20" s="27"/>
      <c r="E20" s="26">
        <v>0.32</v>
      </c>
      <c r="F20" s="27"/>
      <c r="G20" s="28">
        <f t="shared" ref="G20:G35" si="0">C20*E20</f>
        <v>1.6</v>
      </c>
    </row>
    <row r="21" spans="1:7">
      <c r="A21" s="20" t="s">
        <v>26</v>
      </c>
      <c r="B21" s="20" t="s">
        <v>25</v>
      </c>
      <c r="C21" s="26">
        <v>5</v>
      </c>
      <c r="D21" s="27"/>
      <c r="E21" s="26">
        <v>0.45</v>
      </c>
      <c r="F21" s="27"/>
      <c r="G21" s="28">
        <f t="shared" si="0"/>
        <v>2.25</v>
      </c>
    </row>
    <row r="22" spans="1:7">
      <c r="A22" s="20" t="s">
        <v>27</v>
      </c>
      <c r="B22" s="20" t="s">
        <v>28</v>
      </c>
      <c r="C22" s="26">
        <v>6</v>
      </c>
      <c r="D22" s="27"/>
      <c r="E22" s="26">
        <v>2.3</v>
      </c>
      <c r="F22" s="27"/>
      <c r="G22" s="28">
        <f t="shared" si="0"/>
        <v>13.8</v>
      </c>
    </row>
    <row r="23" spans="1:7">
      <c r="A23" s="20" t="s">
        <v>29</v>
      </c>
      <c r="B23" s="20" t="s">
        <v>25</v>
      </c>
      <c r="C23" s="26">
        <v>1</v>
      </c>
      <c r="D23" s="27"/>
      <c r="E23" s="26">
        <v>3.5</v>
      </c>
      <c r="F23" s="27"/>
      <c r="G23" s="28">
        <f t="shared" si="0"/>
        <v>3.5</v>
      </c>
    </row>
    <row r="24" spans="1:7">
      <c r="A24" s="20" t="s">
        <v>30</v>
      </c>
      <c r="B24" s="20" t="s">
        <v>31</v>
      </c>
      <c r="C24" s="26">
        <v>0.5</v>
      </c>
      <c r="D24" s="27"/>
      <c r="E24" s="26">
        <v>5.7</v>
      </c>
      <c r="F24" s="27"/>
      <c r="G24" s="28">
        <f t="shared" si="0"/>
        <v>2.85</v>
      </c>
    </row>
    <row r="25" spans="1:7">
      <c r="A25" s="20" t="s">
        <v>32</v>
      </c>
      <c r="B25" s="20" t="s">
        <v>33</v>
      </c>
      <c r="C25" s="26">
        <v>1</v>
      </c>
      <c r="D25" s="27"/>
      <c r="E25" s="26">
        <v>0.38</v>
      </c>
      <c r="F25" s="27"/>
      <c r="G25" s="28">
        <f t="shared" si="0"/>
        <v>0.38</v>
      </c>
    </row>
    <row r="26" spans="1:7">
      <c r="A26" s="20" t="s">
        <v>83</v>
      </c>
      <c r="B26" s="20" t="s">
        <v>84</v>
      </c>
      <c r="C26" s="26">
        <v>3</v>
      </c>
      <c r="D26" s="27"/>
      <c r="E26" s="26">
        <v>7.6</v>
      </c>
      <c r="F26" s="27"/>
      <c r="G26" s="28">
        <f t="shared" si="0"/>
        <v>22.8</v>
      </c>
    </row>
    <row r="27" s="1" customFormat="1" ht="17.25" spans="1:7">
      <c r="A27" s="29" t="s">
        <v>104</v>
      </c>
      <c r="B27" s="30" t="s">
        <v>33</v>
      </c>
      <c r="C27" s="26">
        <v>3</v>
      </c>
      <c r="D27" s="27"/>
      <c r="E27" s="31">
        <v>0.6</v>
      </c>
      <c r="F27" s="32"/>
      <c r="G27" s="28">
        <f t="shared" si="0"/>
        <v>1.8</v>
      </c>
    </row>
    <row r="28" s="1" customFormat="1" ht="17.25" spans="1:7">
      <c r="A28" s="20" t="s">
        <v>105</v>
      </c>
      <c r="B28" s="20" t="s">
        <v>31</v>
      </c>
      <c r="C28" s="26">
        <v>0.5</v>
      </c>
      <c r="D28" s="27"/>
      <c r="E28" s="26">
        <v>6</v>
      </c>
      <c r="F28" s="27"/>
      <c r="G28" s="28">
        <f t="shared" si="0"/>
        <v>3</v>
      </c>
    </row>
    <row r="29" spans="1:7">
      <c r="A29" s="29" t="s">
        <v>85</v>
      </c>
      <c r="B29" s="29" t="s">
        <v>25</v>
      </c>
      <c r="C29" s="26">
        <v>1</v>
      </c>
      <c r="D29" s="27"/>
      <c r="E29" s="31">
        <v>280</v>
      </c>
      <c r="F29" s="32"/>
      <c r="G29" s="28">
        <f t="shared" si="0"/>
        <v>280</v>
      </c>
    </row>
    <row r="30" spans="1:7">
      <c r="A30" s="29" t="s">
        <v>80</v>
      </c>
      <c r="B30" s="29" t="s">
        <v>33</v>
      </c>
      <c r="C30" s="26">
        <v>5</v>
      </c>
      <c r="D30" s="27"/>
      <c r="E30" s="31">
        <v>0.7</v>
      </c>
      <c r="F30" s="32"/>
      <c r="G30" s="28">
        <f t="shared" si="0"/>
        <v>3.5</v>
      </c>
    </row>
    <row r="31" ht="17.25" spans="1:7">
      <c r="A31" s="29" t="s">
        <v>16</v>
      </c>
      <c r="B31" s="30"/>
      <c r="C31" s="31"/>
      <c r="D31" s="32"/>
      <c r="E31" s="31"/>
      <c r="F31" s="32"/>
      <c r="G31" s="33">
        <f>SUM(G20:G30)</f>
        <v>335.48</v>
      </c>
    </row>
    <row r="32" spans="1:7">
      <c r="A32" s="24" t="s">
        <v>34</v>
      </c>
      <c r="B32" s="24"/>
      <c r="C32" s="24"/>
      <c r="D32" s="24"/>
      <c r="E32" s="24"/>
      <c r="F32" s="24"/>
      <c r="G32" s="24"/>
    </row>
    <row r="33" spans="1:7">
      <c r="A33" s="20" t="s">
        <v>35</v>
      </c>
      <c r="B33" s="20" t="s">
        <v>36</v>
      </c>
      <c r="C33" s="26" t="s">
        <v>21</v>
      </c>
      <c r="D33" s="27"/>
      <c r="E33" s="26" t="s">
        <v>37</v>
      </c>
      <c r="F33" s="27"/>
      <c r="G33" s="20" t="s">
        <v>38</v>
      </c>
    </row>
    <row r="34" spans="1:7">
      <c r="A34" s="20" t="s">
        <v>140</v>
      </c>
      <c r="B34" s="20" t="s">
        <v>160</v>
      </c>
      <c r="C34" s="26">
        <v>2</v>
      </c>
      <c r="D34" s="27"/>
      <c r="E34" s="26">
        <v>93</v>
      </c>
      <c r="F34" s="27"/>
      <c r="G34" s="28">
        <f>C34*E34</f>
        <v>186</v>
      </c>
    </row>
    <row r="35" ht="17.25" spans="1:7">
      <c r="A35" s="20" t="s">
        <v>16</v>
      </c>
      <c r="B35" s="22"/>
      <c r="C35" s="26"/>
      <c r="D35" s="27"/>
      <c r="E35" s="26"/>
      <c r="F35" s="27"/>
      <c r="G35" s="21">
        <f>SUM(G34:G34)</f>
        <v>186</v>
      </c>
    </row>
    <row r="36" spans="1:7">
      <c r="A36" s="14" t="s">
        <v>39</v>
      </c>
      <c r="B36" s="15"/>
      <c r="C36" s="15"/>
      <c r="D36" s="15"/>
      <c r="E36" s="15"/>
      <c r="F36" s="15"/>
      <c r="G36" s="16"/>
    </row>
    <row r="37" spans="1:7">
      <c r="A37" s="20" t="s">
        <v>35</v>
      </c>
      <c r="B37" s="20" t="s">
        <v>36</v>
      </c>
      <c r="C37" s="26" t="s">
        <v>40</v>
      </c>
      <c r="D37" s="27"/>
      <c r="E37" s="26" t="s">
        <v>22</v>
      </c>
      <c r="F37" s="27"/>
      <c r="G37" s="20" t="s">
        <v>13</v>
      </c>
    </row>
    <row r="38" spans="1:7">
      <c r="A38" s="20" t="s">
        <v>41</v>
      </c>
      <c r="B38" s="20" t="s">
        <v>42</v>
      </c>
      <c r="C38" s="26">
        <v>2</v>
      </c>
      <c r="D38" s="27"/>
      <c r="E38" s="26">
        <v>1.74</v>
      </c>
      <c r="F38" s="27"/>
      <c r="G38" s="21">
        <f>C38*E38</f>
        <v>3.48</v>
      </c>
    </row>
    <row r="39" spans="1:7">
      <c r="A39" s="20" t="s">
        <v>43</v>
      </c>
      <c r="B39" s="20" t="s">
        <v>44</v>
      </c>
      <c r="C39" s="26">
        <v>6</v>
      </c>
      <c r="D39" s="27"/>
      <c r="E39" s="26">
        <v>0.75</v>
      </c>
      <c r="F39" s="27"/>
      <c r="G39" s="21">
        <f>C39*E39</f>
        <v>4.5</v>
      </c>
    </row>
    <row r="40" ht="17.25" spans="1:7">
      <c r="A40" s="20" t="s">
        <v>16</v>
      </c>
      <c r="B40" s="34"/>
      <c r="C40" s="26"/>
      <c r="D40" s="27"/>
      <c r="E40" s="26"/>
      <c r="F40" s="27"/>
      <c r="G40" s="23">
        <f>SUM(G38:G39)</f>
        <v>7.98</v>
      </c>
    </row>
    <row r="41" spans="1:7">
      <c r="A41" s="14" t="s">
        <v>45</v>
      </c>
      <c r="B41" s="15"/>
      <c r="C41" s="15"/>
      <c r="D41" s="15"/>
      <c r="E41" s="15"/>
      <c r="F41" s="15"/>
      <c r="G41" s="16"/>
    </row>
    <row r="42" spans="1:7">
      <c r="A42" s="35" t="s">
        <v>46</v>
      </c>
      <c r="B42" s="36"/>
      <c r="C42" s="36"/>
      <c r="D42" s="36"/>
      <c r="E42" s="15"/>
      <c r="F42" s="15"/>
      <c r="G42" s="16"/>
    </row>
    <row r="43" spans="1:7">
      <c r="A43" s="37" t="s">
        <v>47</v>
      </c>
      <c r="B43" s="37" t="s">
        <v>48</v>
      </c>
      <c r="C43" s="37" t="s">
        <v>49</v>
      </c>
      <c r="D43" s="38"/>
      <c r="E43" s="39" t="s">
        <v>50</v>
      </c>
      <c r="F43" s="27"/>
      <c r="G43" s="20" t="s">
        <v>13</v>
      </c>
    </row>
    <row r="44" spans="1:7">
      <c r="A44" s="20" t="s">
        <v>51</v>
      </c>
      <c r="B44" s="20">
        <v>180000</v>
      </c>
      <c r="C44" s="52">
        <v>5</v>
      </c>
      <c r="D44" s="38"/>
      <c r="E44" s="40">
        <v>4</v>
      </c>
      <c r="F44" s="41"/>
      <c r="G44" s="21">
        <f t="shared" ref="G44:G50" si="1">IFERROR(B44/C44/12/22/8*E44,0)</f>
        <v>68.1818181818182</v>
      </c>
    </row>
    <row r="45" spans="1:7">
      <c r="A45" s="20" t="s">
        <v>77</v>
      </c>
      <c r="B45" s="20">
        <v>138000</v>
      </c>
      <c r="C45" s="26">
        <v>5</v>
      </c>
      <c r="D45" s="27"/>
      <c r="E45" s="40">
        <v>4</v>
      </c>
      <c r="F45" s="41"/>
      <c r="G45" s="21">
        <f t="shared" si="1"/>
        <v>52.2727272727273</v>
      </c>
    </row>
    <row r="46" spans="1:7">
      <c r="A46" s="26" t="s">
        <v>92</v>
      </c>
      <c r="B46" s="20">
        <v>88500</v>
      </c>
      <c r="C46" s="26">
        <v>5</v>
      </c>
      <c r="D46" s="27"/>
      <c r="E46" s="40">
        <v>4</v>
      </c>
      <c r="F46" s="41"/>
      <c r="G46" s="21">
        <f t="shared" si="1"/>
        <v>33.5227272727273</v>
      </c>
    </row>
    <row r="47" spans="1:7">
      <c r="A47" s="26" t="s">
        <v>86</v>
      </c>
      <c r="B47" s="20">
        <v>1188</v>
      </c>
      <c r="C47" s="26">
        <v>5</v>
      </c>
      <c r="D47" s="27"/>
      <c r="E47" s="40">
        <v>4</v>
      </c>
      <c r="F47" s="41"/>
      <c r="G47" s="21">
        <f t="shared" si="1"/>
        <v>0.45</v>
      </c>
    </row>
    <row r="48" spans="1:7">
      <c r="A48" s="26" t="s">
        <v>52</v>
      </c>
      <c r="B48" s="20">
        <v>4000</v>
      </c>
      <c r="C48" s="26">
        <v>5</v>
      </c>
      <c r="D48" s="27"/>
      <c r="E48" s="40">
        <v>4</v>
      </c>
      <c r="F48" s="41"/>
      <c r="G48" s="21">
        <f t="shared" si="1"/>
        <v>1.51515151515152</v>
      </c>
    </row>
    <row r="49" spans="1:7">
      <c r="A49" s="26" t="s">
        <v>53</v>
      </c>
      <c r="B49" s="20">
        <v>3550</v>
      </c>
      <c r="C49" s="26">
        <v>5</v>
      </c>
      <c r="D49" s="27"/>
      <c r="E49" s="40">
        <v>4</v>
      </c>
      <c r="F49" s="41"/>
      <c r="G49" s="21">
        <f t="shared" si="1"/>
        <v>1.34469696969697</v>
      </c>
    </row>
    <row r="50" spans="1:7">
      <c r="A50" s="26" t="s">
        <v>87</v>
      </c>
      <c r="B50" s="20">
        <v>5000</v>
      </c>
      <c r="C50" s="26">
        <v>5</v>
      </c>
      <c r="D50" s="27"/>
      <c r="E50" s="40">
        <v>4</v>
      </c>
      <c r="F50" s="41"/>
      <c r="G50" s="21">
        <f t="shared" si="1"/>
        <v>1.89393939393939</v>
      </c>
    </row>
    <row r="51" ht="17.25" spans="1:7">
      <c r="A51" s="26" t="s">
        <v>16</v>
      </c>
      <c r="B51" s="34"/>
      <c r="C51" s="26"/>
      <c r="D51" s="27"/>
      <c r="E51" s="39"/>
      <c r="F51" s="27"/>
      <c r="G51" s="23">
        <f>SUM(G44:G50)</f>
        <v>159.181060606061</v>
      </c>
    </row>
    <row r="52" spans="1:7">
      <c r="A52" s="42" t="s">
        <v>54</v>
      </c>
      <c r="B52" s="43"/>
      <c r="C52" s="43"/>
      <c r="D52" s="43"/>
      <c r="E52" s="43"/>
      <c r="F52" s="43"/>
      <c r="G52" s="44"/>
    </row>
    <row r="53" ht="30" spans="1:7">
      <c r="A53" s="17" t="s">
        <v>35</v>
      </c>
      <c r="B53" s="17" t="s">
        <v>48</v>
      </c>
      <c r="C53" s="18" t="s">
        <v>55</v>
      </c>
      <c r="D53" s="17" t="s">
        <v>56</v>
      </c>
      <c r="E53" s="17" t="s">
        <v>49</v>
      </c>
      <c r="F53" s="17" t="s">
        <v>50</v>
      </c>
      <c r="G53" s="17" t="s">
        <v>13</v>
      </c>
    </row>
    <row r="54" ht="15" spans="1:7">
      <c r="A54" s="20" t="s">
        <v>88</v>
      </c>
      <c r="B54" s="45">
        <v>46244103.63</v>
      </c>
      <c r="C54" s="20">
        <v>13777</v>
      </c>
      <c r="D54" s="20">
        <v>580</v>
      </c>
      <c r="E54" s="20">
        <v>50</v>
      </c>
      <c r="F54" s="20">
        <v>4</v>
      </c>
      <c r="G54" s="21">
        <f>IFERROR(B54/C54/E54/12/22/8*D54*F54,0)</f>
        <v>73.743844333771</v>
      </c>
    </row>
    <row r="55" ht="17.25" spans="1:7">
      <c r="A55" s="20" t="s">
        <v>16</v>
      </c>
      <c r="B55" s="20"/>
      <c r="C55" s="20"/>
      <c r="D55" s="20"/>
      <c r="E55" s="20"/>
      <c r="F55" s="20"/>
      <c r="G55" s="33">
        <f>SUM(G54:G54)</f>
        <v>73.743844333771</v>
      </c>
    </row>
    <row r="56" ht="15" spans="1:7">
      <c r="A56" s="24" t="s">
        <v>58</v>
      </c>
      <c r="B56" s="24"/>
      <c r="C56" s="24"/>
      <c r="D56" s="24"/>
      <c r="E56" s="24"/>
      <c r="F56" s="24"/>
      <c r="G56" s="24"/>
    </row>
    <row r="57" spans="1:7">
      <c r="A57" s="14" t="s">
        <v>59</v>
      </c>
      <c r="B57" s="15"/>
      <c r="C57" s="15"/>
      <c r="D57" s="15"/>
      <c r="E57" s="15"/>
      <c r="F57" s="16"/>
      <c r="G57" s="21">
        <f>(G9+G17+G31+G40+G51+G55)*G58</f>
        <v>945.74968288917</v>
      </c>
    </row>
    <row r="58" spans="1:7">
      <c r="A58" s="14" t="s">
        <v>60</v>
      </c>
      <c r="B58" s="15"/>
      <c r="C58" s="15"/>
      <c r="D58" s="15"/>
      <c r="E58" s="15"/>
      <c r="F58" s="16"/>
      <c r="G58" s="28">
        <v>0.18</v>
      </c>
    </row>
    <row r="59" spans="1:7">
      <c r="A59" s="46" t="s">
        <v>61</v>
      </c>
      <c r="B59" s="47"/>
      <c r="C59" s="47"/>
      <c r="D59" s="47"/>
      <c r="E59" s="47"/>
      <c r="F59" s="48"/>
      <c r="G59" s="28">
        <f>G60</f>
        <v>0.16</v>
      </c>
    </row>
    <row r="60" spans="1:7">
      <c r="A60" s="14" t="s">
        <v>62</v>
      </c>
      <c r="B60" s="15"/>
      <c r="C60" s="15"/>
      <c r="D60" s="15"/>
      <c r="E60" s="15"/>
      <c r="F60" s="16"/>
      <c r="G60" s="28">
        <v>0.16</v>
      </c>
    </row>
    <row r="61" ht="17.25" spans="1:7">
      <c r="A61" s="49" t="s">
        <v>16</v>
      </c>
      <c r="B61" s="50"/>
      <c r="C61" s="50"/>
      <c r="D61" s="50"/>
      <c r="E61" s="50"/>
      <c r="F61" s="51"/>
      <c r="G61" s="33">
        <f>G57+G59</f>
        <v>945.90968288917</v>
      </c>
    </row>
    <row r="62" ht="17.25" spans="1:7">
      <c r="A62" s="14" t="s">
        <v>63</v>
      </c>
      <c r="B62" s="15"/>
      <c r="C62" s="15"/>
      <c r="D62" s="15"/>
      <c r="E62" s="15"/>
      <c r="F62" s="16"/>
      <c r="G62" s="23">
        <f>G9+G17+G31+G35+G40+G51+G55+G61</f>
        <v>6386.074587829</v>
      </c>
    </row>
    <row r="63" ht="15" spans="1:7">
      <c r="A63" s="46" t="s">
        <v>64</v>
      </c>
      <c r="B63" s="47"/>
      <c r="C63" s="47"/>
      <c r="D63" s="47"/>
      <c r="E63" s="47"/>
      <c r="F63" s="47"/>
      <c r="G63" s="48"/>
    </row>
    <row r="83" ht="13.5"/>
  </sheetData>
  <mergeCells count="98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A18:G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C30:D30"/>
    <mergeCell ref="E30:F30"/>
    <mergeCell ref="C31:D31"/>
    <mergeCell ref="E31:F31"/>
    <mergeCell ref="A32:G32"/>
    <mergeCell ref="C33:D33"/>
    <mergeCell ref="E33:F33"/>
    <mergeCell ref="C34:D34"/>
    <mergeCell ref="E34:F34"/>
    <mergeCell ref="C35:D35"/>
    <mergeCell ref="E35:F35"/>
    <mergeCell ref="A36:G36"/>
    <mergeCell ref="C37:D37"/>
    <mergeCell ref="E37:F37"/>
    <mergeCell ref="C38:D38"/>
    <mergeCell ref="E38:F38"/>
    <mergeCell ref="C39:D39"/>
    <mergeCell ref="E39:F39"/>
    <mergeCell ref="C40:D40"/>
    <mergeCell ref="E40:F40"/>
    <mergeCell ref="A41:G41"/>
    <mergeCell ref="A42:G42"/>
    <mergeCell ref="C43:D43"/>
    <mergeCell ref="E43:F43"/>
    <mergeCell ref="C44:D44"/>
    <mergeCell ref="E44:F44"/>
    <mergeCell ref="C45:D45"/>
    <mergeCell ref="E45:F45"/>
    <mergeCell ref="C46:D46"/>
    <mergeCell ref="E46:F46"/>
    <mergeCell ref="C47:D47"/>
    <mergeCell ref="E47:F47"/>
    <mergeCell ref="C48:D48"/>
    <mergeCell ref="E48:F48"/>
    <mergeCell ref="C49:D49"/>
    <mergeCell ref="E49:F49"/>
    <mergeCell ref="C50:D50"/>
    <mergeCell ref="E50:F50"/>
    <mergeCell ref="C51:D51"/>
    <mergeCell ref="E51:F51"/>
    <mergeCell ref="A52:G52"/>
    <mergeCell ref="A56:G56"/>
    <mergeCell ref="A57:F57"/>
    <mergeCell ref="A58:F58"/>
    <mergeCell ref="A59:F59"/>
    <mergeCell ref="A60:F60"/>
    <mergeCell ref="A61:F61"/>
    <mergeCell ref="A62:F62"/>
    <mergeCell ref="A63:G63"/>
  </mergeCells>
  <pageMargins left="0.7" right="0.7" top="0.314583333333333" bottom="0.314583333333333" header="0.3" footer="0.3"/>
  <pageSetup paperSize="9" scale="73" orientation="portrait"/>
  <headerFooter/>
  <legacy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65"/>
  <sheetViews>
    <sheetView topLeftCell="A36" workbookViewId="0">
      <selection activeCell="A51" sqref="$A51:$XFD64"/>
    </sheetView>
  </sheetViews>
  <sheetFormatPr defaultColWidth="8.75" defaultRowHeight="16.5"/>
  <cols>
    <col min="1" max="1" width="13.3666666666667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119" t="s">
        <v>3</v>
      </c>
      <c r="C3" s="119"/>
      <c r="D3" s="119"/>
      <c r="E3" s="119"/>
      <c r="F3" s="119"/>
      <c r="G3" s="120"/>
      <c r="H3" s="7"/>
      <c r="I3" s="7"/>
      <c r="J3" s="7"/>
      <c r="K3" s="7"/>
    </row>
    <row r="4" spans="1:12">
      <c r="A4" s="8" t="s">
        <v>4</v>
      </c>
      <c r="B4" s="9" t="s">
        <v>161</v>
      </c>
      <c r="C4" s="10" t="s">
        <v>6</v>
      </c>
      <c r="D4" s="121" t="s">
        <v>162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ht="15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2</v>
      </c>
      <c r="C7" s="18">
        <v>3</v>
      </c>
      <c r="D7" s="19"/>
      <c r="E7" s="18">
        <v>96.35</v>
      </c>
      <c r="F7" s="19"/>
      <c r="G7" s="21">
        <f>B7*C7*E7</f>
        <v>578.1</v>
      </c>
    </row>
    <row r="8" ht="16.15" customHeight="1" spans="1:12">
      <c r="A8" s="20" t="s">
        <v>15</v>
      </c>
      <c r="B8" s="20">
        <v>2</v>
      </c>
      <c r="C8" s="18">
        <v>3</v>
      </c>
      <c r="D8" s="19"/>
      <c r="E8" s="18">
        <v>206.68</v>
      </c>
      <c r="F8" s="19"/>
      <c r="G8" s="21">
        <f>B8*C8*E8</f>
        <v>1240.08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1818.18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ht="17.25" spans="1:12">
      <c r="A13" s="20"/>
      <c r="B13" s="22"/>
      <c r="C13" s="26"/>
      <c r="D13" s="27"/>
      <c r="E13" s="26"/>
      <c r="F13" s="27"/>
      <c r="G13" s="28">
        <f>C13*E13</f>
        <v>0</v>
      </c>
    </row>
    <row r="14" ht="17.25" spans="1:12">
      <c r="A14" s="20" t="s">
        <v>16</v>
      </c>
      <c r="B14" s="22"/>
      <c r="C14" s="26"/>
      <c r="D14" s="27"/>
      <c r="E14" s="26"/>
      <c r="F14" s="27"/>
      <c r="G14" s="23">
        <f>SUM(G13:G13)</f>
        <v>0</v>
      </c>
    </row>
    <row r="15" spans="1:12">
      <c r="A15" s="14" t="s">
        <v>23</v>
      </c>
      <c r="B15" s="15"/>
      <c r="C15" s="15"/>
      <c r="D15" s="15"/>
      <c r="E15" s="15"/>
      <c r="F15" s="15"/>
      <c r="G15" s="16"/>
    </row>
    <row r="16" spans="1:12">
      <c r="A16" s="20" t="s">
        <v>19</v>
      </c>
      <c r="B16" s="20" t="s">
        <v>20</v>
      </c>
      <c r="C16" s="26" t="s">
        <v>21</v>
      </c>
      <c r="D16" s="27"/>
      <c r="E16" s="26" t="s">
        <v>22</v>
      </c>
      <c r="F16" s="27"/>
      <c r="G16" s="20" t="s">
        <v>13</v>
      </c>
    </row>
    <row r="17" ht="17.25" spans="1:7">
      <c r="A17" s="29"/>
      <c r="B17" s="30"/>
      <c r="C17" s="26"/>
      <c r="D17" s="27"/>
      <c r="E17" s="31"/>
      <c r="F17" s="32"/>
      <c r="G17" s="28">
        <f>C17*E17</f>
        <v>0</v>
      </c>
    </row>
    <row r="18" ht="17.25" spans="1:7">
      <c r="A18" s="29" t="s">
        <v>16</v>
      </c>
      <c r="B18" s="30"/>
      <c r="C18" s="31"/>
      <c r="D18" s="32"/>
      <c r="E18" s="31"/>
      <c r="F18" s="32"/>
      <c r="G18" s="33">
        <f>SUM(G17:G17)</f>
        <v>0</v>
      </c>
    </row>
    <row r="19" spans="1:7">
      <c r="A19" s="24" t="s">
        <v>34</v>
      </c>
      <c r="B19" s="24"/>
      <c r="C19" s="24"/>
      <c r="D19" s="24"/>
      <c r="E19" s="24"/>
      <c r="F19" s="24"/>
      <c r="G19" s="24"/>
    </row>
    <row r="20" spans="1:7">
      <c r="A20" s="20" t="s">
        <v>35</v>
      </c>
      <c r="B20" s="20" t="s">
        <v>36</v>
      </c>
      <c r="C20" s="26" t="s">
        <v>21</v>
      </c>
      <c r="D20" s="27"/>
      <c r="E20" s="26" t="s">
        <v>37</v>
      </c>
      <c r="F20" s="27"/>
      <c r="G20" s="20" t="s">
        <v>38</v>
      </c>
    </row>
    <row r="21" ht="17.25" spans="1:7">
      <c r="A21" s="20"/>
      <c r="B21" s="22"/>
      <c r="C21" s="26"/>
      <c r="D21" s="27"/>
      <c r="E21" s="26"/>
      <c r="F21" s="27"/>
      <c r="G21" s="23">
        <f>C21*E21</f>
        <v>0</v>
      </c>
    </row>
    <row r="22" ht="17.25" spans="1:7">
      <c r="A22" s="20" t="s">
        <v>16</v>
      </c>
      <c r="B22" s="22"/>
      <c r="C22" s="26"/>
      <c r="D22" s="27"/>
      <c r="E22" s="26"/>
      <c r="F22" s="27"/>
      <c r="G22" s="23">
        <f>SUM(G21:G21)</f>
        <v>0</v>
      </c>
    </row>
    <row r="23" spans="1:7">
      <c r="A23" s="14" t="s">
        <v>39</v>
      </c>
      <c r="B23" s="15"/>
      <c r="C23" s="15"/>
      <c r="D23" s="15"/>
      <c r="E23" s="15"/>
      <c r="F23" s="15"/>
      <c r="G23" s="16"/>
    </row>
    <row r="24" spans="1:7">
      <c r="A24" s="20" t="s">
        <v>35</v>
      </c>
      <c r="B24" s="20" t="s">
        <v>36</v>
      </c>
      <c r="C24" s="26" t="s">
        <v>40</v>
      </c>
      <c r="D24" s="27"/>
      <c r="E24" s="26" t="s">
        <v>22</v>
      </c>
      <c r="F24" s="27"/>
      <c r="G24" s="20" t="s">
        <v>13</v>
      </c>
    </row>
    <row r="25" spans="1:7">
      <c r="A25" s="20" t="s">
        <v>41</v>
      </c>
      <c r="B25" s="20" t="s">
        <v>42</v>
      </c>
      <c r="C25" s="26">
        <v>1</v>
      </c>
      <c r="D25" s="27"/>
      <c r="E25" s="26">
        <v>1.74</v>
      </c>
      <c r="F25" s="27"/>
      <c r="G25" s="21">
        <f>C25*E25</f>
        <v>1.74</v>
      </c>
    </row>
    <row r="26" spans="1:7">
      <c r="A26" s="20" t="s">
        <v>43</v>
      </c>
      <c r="B26" s="20" t="s">
        <v>44</v>
      </c>
      <c r="C26" s="26">
        <v>4</v>
      </c>
      <c r="D26" s="27"/>
      <c r="E26" s="26">
        <v>0.75</v>
      </c>
      <c r="F26" s="27"/>
      <c r="G26" s="21">
        <f>C26*E26</f>
        <v>3</v>
      </c>
    </row>
    <row r="27" ht="17.25" spans="1:7">
      <c r="A27" s="20" t="s">
        <v>16</v>
      </c>
      <c r="B27" s="34"/>
      <c r="C27" s="26"/>
      <c r="D27" s="27"/>
      <c r="E27" s="26"/>
      <c r="F27" s="27"/>
      <c r="G27" s="23">
        <f>SUM(G25:G26)</f>
        <v>4.74</v>
      </c>
    </row>
    <row r="28" spans="1:7">
      <c r="A28" s="14" t="s">
        <v>45</v>
      </c>
      <c r="B28" s="15"/>
      <c r="C28" s="15"/>
      <c r="D28" s="15"/>
      <c r="E28" s="15"/>
      <c r="F28" s="15"/>
      <c r="G28" s="16"/>
    </row>
    <row r="29" spans="1:7">
      <c r="A29" s="35" t="s">
        <v>46</v>
      </c>
      <c r="B29" s="36"/>
      <c r="C29" s="36"/>
      <c r="D29" s="36"/>
      <c r="E29" s="15"/>
      <c r="F29" s="15"/>
      <c r="G29" s="16"/>
    </row>
    <row r="30" spans="1:7">
      <c r="A30" s="37" t="s">
        <v>47</v>
      </c>
      <c r="B30" s="37" t="s">
        <v>48</v>
      </c>
      <c r="C30" s="37" t="s">
        <v>49</v>
      </c>
      <c r="D30" s="38"/>
      <c r="E30" s="39" t="s">
        <v>50</v>
      </c>
      <c r="F30" s="27"/>
      <c r="G30" s="20" t="s">
        <v>13</v>
      </c>
    </row>
    <row r="31" spans="1:7">
      <c r="A31" s="20" t="s">
        <v>51</v>
      </c>
      <c r="B31" s="20">
        <v>180000</v>
      </c>
      <c r="C31" s="52">
        <v>5</v>
      </c>
      <c r="D31" s="38"/>
      <c r="E31" s="40">
        <v>3</v>
      </c>
      <c r="F31" s="41"/>
      <c r="G31" s="21">
        <f t="shared" ref="G31:G37" si="0">IFERROR(B31/C31/12/22/8*E31,0)</f>
        <v>51.1363636363636</v>
      </c>
    </row>
    <row r="32" spans="1:7">
      <c r="A32" s="20" t="s">
        <v>77</v>
      </c>
      <c r="B32" s="20">
        <v>138000</v>
      </c>
      <c r="C32" s="26">
        <v>5</v>
      </c>
      <c r="D32" s="27"/>
      <c r="E32" s="39">
        <v>3</v>
      </c>
      <c r="F32" s="27"/>
      <c r="G32" s="21">
        <f t="shared" si="0"/>
        <v>39.2045454545455</v>
      </c>
    </row>
    <row r="33" spans="1:7">
      <c r="A33" s="26" t="s">
        <v>92</v>
      </c>
      <c r="B33" s="20">
        <v>88500</v>
      </c>
      <c r="C33" s="26">
        <v>5</v>
      </c>
      <c r="D33" s="27"/>
      <c r="E33" s="39">
        <v>3</v>
      </c>
      <c r="F33" s="27"/>
      <c r="G33" s="21">
        <f t="shared" si="0"/>
        <v>25.1420454545455</v>
      </c>
    </row>
    <row r="34" spans="1:7">
      <c r="A34" s="26" t="s">
        <v>86</v>
      </c>
      <c r="B34" s="20">
        <v>1188</v>
      </c>
      <c r="C34" s="26">
        <v>5</v>
      </c>
      <c r="D34" s="27"/>
      <c r="E34" s="39">
        <v>3</v>
      </c>
      <c r="F34" s="27"/>
      <c r="G34" s="21">
        <f t="shared" si="0"/>
        <v>0.3375</v>
      </c>
    </row>
    <row r="35" spans="1:7">
      <c r="A35" s="26" t="s">
        <v>52</v>
      </c>
      <c r="B35" s="20">
        <v>4000</v>
      </c>
      <c r="C35" s="26">
        <v>5</v>
      </c>
      <c r="D35" s="27"/>
      <c r="E35" s="39">
        <v>3</v>
      </c>
      <c r="F35" s="27"/>
      <c r="G35" s="21">
        <f t="shared" si="0"/>
        <v>1.13636363636364</v>
      </c>
    </row>
    <row r="36" spans="1:7">
      <c r="A36" s="26" t="s">
        <v>53</v>
      </c>
      <c r="B36" s="20">
        <v>3550</v>
      </c>
      <c r="C36" s="26">
        <v>5</v>
      </c>
      <c r="D36" s="27"/>
      <c r="E36" s="39">
        <v>3</v>
      </c>
      <c r="F36" s="27"/>
      <c r="G36" s="21">
        <f t="shared" si="0"/>
        <v>1.00852272727273</v>
      </c>
    </row>
    <row r="37" spans="1:7">
      <c r="A37" s="26" t="s">
        <v>87</v>
      </c>
      <c r="B37" s="20">
        <v>5000</v>
      </c>
      <c r="C37" s="26">
        <v>5</v>
      </c>
      <c r="D37" s="27"/>
      <c r="E37" s="39">
        <v>3</v>
      </c>
      <c r="F37" s="27"/>
      <c r="G37" s="21">
        <f t="shared" si="0"/>
        <v>1.42045454545455</v>
      </c>
    </row>
    <row r="38" ht="17.25" spans="1:7">
      <c r="A38" s="26" t="s">
        <v>16</v>
      </c>
      <c r="B38" s="34"/>
      <c r="C38" s="26"/>
      <c r="D38" s="27"/>
      <c r="E38" s="39"/>
      <c r="F38" s="27"/>
      <c r="G38" s="23">
        <f>SUM(G31:G37)</f>
        <v>119.385795454545</v>
      </c>
    </row>
    <row r="39" spans="1:7">
      <c r="A39" s="42" t="s">
        <v>54</v>
      </c>
      <c r="B39" s="43"/>
      <c r="C39" s="43"/>
      <c r="D39" s="43"/>
      <c r="E39" s="43"/>
      <c r="F39" s="43"/>
      <c r="G39" s="44"/>
    </row>
    <row r="40" ht="30" spans="1:7">
      <c r="A40" s="17" t="s">
        <v>35</v>
      </c>
      <c r="B40" s="17" t="s">
        <v>48</v>
      </c>
      <c r="C40" s="18" t="s">
        <v>55</v>
      </c>
      <c r="D40" s="17" t="s">
        <v>56</v>
      </c>
      <c r="E40" s="17" t="s">
        <v>49</v>
      </c>
      <c r="F40" s="17" t="s">
        <v>50</v>
      </c>
      <c r="G40" s="17" t="s">
        <v>13</v>
      </c>
    </row>
    <row r="41" ht="15" spans="1:7">
      <c r="A41" s="20" t="s">
        <v>88</v>
      </c>
      <c r="B41" s="45">
        <v>46244103.63</v>
      </c>
      <c r="C41" s="20">
        <v>13777</v>
      </c>
      <c r="D41" s="20">
        <v>580</v>
      </c>
      <c r="E41" s="20">
        <v>50</v>
      </c>
      <c r="F41" s="20">
        <v>3</v>
      </c>
      <c r="G41" s="21">
        <f>IFERROR(B41/C41/E41/12/22/8*D41*F41,0)</f>
        <v>55.3078832503283</v>
      </c>
    </row>
    <row r="42" ht="17.25" spans="1:7">
      <c r="A42" s="20" t="s">
        <v>16</v>
      </c>
      <c r="B42" s="20"/>
      <c r="C42" s="20"/>
      <c r="D42" s="20"/>
      <c r="E42" s="20"/>
      <c r="F42" s="20"/>
      <c r="G42" s="33">
        <f>SUM(G41:G41)</f>
        <v>55.3078832503283</v>
      </c>
    </row>
    <row r="43" ht="15" spans="1:7">
      <c r="A43" s="24" t="s">
        <v>58</v>
      </c>
      <c r="B43" s="24"/>
      <c r="C43" s="24"/>
      <c r="D43" s="24"/>
      <c r="E43" s="24"/>
      <c r="F43" s="24"/>
      <c r="G43" s="24"/>
    </row>
    <row r="44" spans="1:7">
      <c r="A44" s="14" t="s">
        <v>59</v>
      </c>
      <c r="B44" s="15"/>
      <c r="C44" s="15"/>
      <c r="D44" s="15"/>
      <c r="E44" s="15"/>
      <c r="F44" s="16"/>
      <c r="G44" s="21">
        <f>(G9+G14+G18+G27+G38+G42)*G45</f>
        <v>359.570462166877</v>
      </c>
    </row>
    <row r="45" spans="1:7">
      <c r="A45" s="14" t="s">
        <v>60</v>
      </c>
      <c r="B45" s="15"/>
      <c r="C45" s="15"/>
      <c r="D45" s="15"/>
      <c r="E45" s="15"/>
      <c r="F45" s="16"/>
      <c r="G45" s="28">
        <v>0.18</v>
      </c>
    </row>
    <row r="46" spans="1:7">
      <c r="A46" s="46" t="s">
        <v>61</v>
      </c>
      <c r="B46" s="47"/>
      <c r="C46" s="47"/>
      <c r="D46" s="47"/>
      <c r="E46" s="47"/>
      <c r="F46" s="48"/>
      <c r="G46" s="28">
        <f>G47</f>
        <v>0.16</v>
      </c>
    </row>
    <row r="47" spans="1:7">
      <c r="A47" s="14" t="s">
        <v>62</v>
      </c>
      <c r="B47" s="15"/>
      <c r="C47" s="15"/>
      <c r="D47" s="15"/>
      <c r="E47" s="15"/>
      <c r="F47" s="16"/>
      <c r="G47" s="28">
        <v>0.16</v>
      </c>
    </row>
    <row r="48" ht="17.25" spans="1:7">
      <c r="A48" s="49" t="s">
        <v>16</v>
      </c>
      <c r="B48" s="50"/>
      <c r="C48" s="50"/>
      <c r="D48" s="50"/>
      <c r="E48" s="50"/>
      <c r="F48" s="51"/>
      <c r="G48" s="33">
        <f>G44+G46</f>
        <v>359.730462166877</v>
      </c>
    </row>
    <row r="49" ht="17.25" spans="1:7">
      <c r="A49" s="14" t="s">
        <v>63</v>
      </c>
      <c r="B49" s="15"/>
      <c r="C49" s="15"/>
      <c r="D49" s="15"/>
      <c r="E49" s="15"/>
      <c r="F49" s="16"/>
      <c r="G49" s="23">
        <f>G9+G14+G18+G27+G38+G42+G48</f>
        <v>2357.34414087175</v>
      </c>
    </row>
    <row r="50" ht="15" spans="1:7">
      <c r="A50" s="46" t="s">
        <v>64</v>
      </c>
      <c r="B50" s="47"/>
      <c r="C50" s="47"/>
      <c r="D50" s="47"/>
      <c r="E50" s="47"/>
      <c r="F50" s="47"/>
      <c r="G50" s="48"/>
    </row>
    <row r="65" ht="13.5"/>
  </sheetData>
  <mergeCells count="72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A15:G15"/>
    <mergeCell ref="C16:D16"/>
    <mergeCell ref="E16:F16"/>
    <mergeCell ref="C17:D17"/>
    <mergeCell ref="E17:F17"/>
    <mergeCell ref="C18:D18"/>
    <mergeCell ref="E18:F18"/>
    <mergeCell ref="A19:G19"/>
    <mergeCell ref="C20:D20"/>
    <mergeCell ref="E20:F20"/>
    <mergeCell ref="C21:D21"/>
    <mergeCell ref="E21:F21"/>
    <mergeCell ref="C22:D22"/>
    <mergeCell ref="E22:F22"/>
    <mergeCell ref="A23:G23"/>
    <mergeCell ref="C24:D24"/>
    <mergeCell ref="E24:F24"/>
    <mergeCell ref="C25:D25"/>
    <mergeCell ref="E25:F25"/>
    <mergeCell ref="C26:D26"/>
    <mergeCell ref="E26:F26"/>
    <mergeCell ref="C27:D27"/>
    <mergeCell ref="E27:F27"/>
    <mergeCell ref="A28:G28"/>
    <mergeCell ref="A29:G29"/>
    <mergeCell ref="C30:D30"/>
    <mergeCell ref="E30:F30"/>
    <mergeCell ref="C31:D31"/>
    <mergeCell ref="E31:F31"/>
    <mergeCell ref="C32:D32"/>
    <mergeCell ref="E32:F32"/>
    <mergeCell ref="C33:D33"/>
    <mergeCell ref="E33:F33"/>
    <mergeCell ref="C34:D34"/>
    <mergeCell ref="E34:F34"/>
    <mergeCell ref="C35:D35"/>
    <mergeCell ref="E35:F35"/>
    <mergeCell ref="C36:D36"/>
    <mergeCell ref="E36:F36"/>
    <mergeCell ref="C37:D37"/>
    <mergeCell ref="E37:F37"/>
    <mergeCell ref="C38:D38"/>
    <mergeCell ref="E38:F38"/>
    <mergeCell ref="A39:G39"/>
    <mergeCell ref="A43:G43"/>
    <mergeCell ref="A44:F44"/>
    <mergeCell ref="A45:F45"/>
    <mergeCell ref="A46:F46"/>
    <mergeCell ref="A47:F47"/>
    <mergeCell ref="A48:F48"/>
    <mergeCell ref="A49:F49"/>
    <mergeCell ref="A50:G50"/>
  </mergeCells>
  <pageMargins left="0.7" right="0.7" top="0.354166666666667" bottom="0.275" header="0.3" footer="0.3"/>
  <pageSetup paperSize="9" scale="92" orientation="portrait"/>
  <headerFooter/>
  <legacy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78"/>
  <sheetViews>
    <sheetView topLeftCell="A47" workbookViewId="0">
      <selection activeCell="A64" sqref="$A64:$XFD77"/>
    </sheetView>
  </sheetViews>
  <sheetFormatPr defaultColWidth="8.75" defaultRowHeight="16.5"/>
  <cols>
    <col min="1" max="1" width="17.125" style="1" customWidth="1"/>
    <col min="2" max="2" width="16" style="1" customWidth="1"/>
    <col min="3" max="3" width="10.8833333333333" style="1" customWidth="1"/>
    <col min="4" max="4" width="10.3833333333333" style="1" customWidth="1"/>
    <col min="5" max="5" width="11.3833333333333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163</v>
      </c>
      <c r="C4" s="10" t="s">
        <v>6</v>
      </c>
      <c r="D4" s="11" t="s">
        <v>164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ht="15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2</v>
      </c>
      <c r="C7" s="18">
        <v>2</v>
      </c>
      <c r="D7" s="19"/>
      <c r="E7" s="18">
        <v>96.35</v>
      </c>
      <c r="F7" s="19"/>
      <c r="G7" s="21">
        <f>B7*C7*E7</f>
        <v>385.4</v>
      </c>
    </row>
    <row r="8" ht="16.15" customHeight="1" spans="1:12">
      <c r="A8" s="20" t="s">
        <v>15</v>
      </c>
      <c r="B8" s="20">
        <v>2</v>
      </c>
      <c r="C8" s="18">
        <v>2</v>
      </c>
      <c r="D8" s="19"/>
      <c r="E8" s="18">
        <v>206.68</v>
      </c>
      <c r="F8" s="19"/>
      <c r="G8" s="21">
        <f>B8*C8*E8</f>
        <v>826.72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1212.12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s="1" customFormat="1" ht="29.25" spans="1:12">
      <c r="A13" s="20" t="s">
        <v>100</v>
      </c>
      <c r="B13" s="20" t="s">
        <v>33</v>
      </c>
      <c r="C13" s="26">
        <v>2</v>
      </c>
      <c r="D13" s="27"/>
      <c r="E13" s="26">
        <v>42</v>
      </c>
      <c r="F13" s="27"/>
      <c r="G13" s="28">
        <f>C13*E13</f>
        <v>84</v>
      </c>
    </row>
    <row r="14" ht="17.25" spans="1:12">
      <c r="A14" s="20" t="s">
        <v>99</v>
      </c>
      <c r="B14" s="22" t="s">
        <v>103</v>
      </c>
      <c r="C14" s="26">
        <v>1</v>
      </c>
      <c r="D14" s="27"/>
      <c r="E14" s="26">
        <v>0.33</v>
      </c>
      <c r="F14" s="27"/>
      <c r="G14" s="28">
        <f>C14*E14</f>
        <v>0.33</v>
      </c>
    </row>
    <row r="15" ht="17.25" spans="1:12">
      <c r="A15" s="20" t="s">
        <v>101</v>
      </c>
      <c r="B15" s="22" t="s">
        <v>33</v>
      </c>
      <c r="C15" s="26">
        <v>1</v>
      </c>
      <c r="D15" s="27"/>
      <c r="E15" s="26">
        <v>38</v>
      </c>
      <c r="F15" s="27"/>
      <c r="G15" s="28">
        <f>C15*E15</f>
        <v>38</v>
      </c>
    </row>
    <row r="16" ht="29.25" spans="1:12">
      <c r="A16" s="20" t="s">
        <v>102</v>
      </c>
      <c r="B16" s="22" t="s">
        <v>103</v>
      </c>
      <c r="C16" s="26">
        <v>1</v>
      </c>
      <c r="D16" s="27"/>
      <c r="E16" s="26">
        <v>10</v>
      </c>
      <c r="F16" s="27"/>
      <c r="G16" s="21">
        <f>C16*E16</f>
        <v>10</v>
      </c>
    </row>
    <row r="17" ht="17.25" spans="1:7">
      <c r="A17" s="20" t="s">
        <v>16</v>
      </c>
      <c r="B17" s="22"/>
      <c r="C17" s="26"/>
      <c r="D17" s="27"/>
      <c r="E17" s="26"/>
      <c r="F17" s="27"/>
      <c r="G17" s="23">
        <f>SUM(G13:G16)</f>
        <v>132.33</v>
      </c>
    </row>
    <row r="18" spans="1:7">
      <c r="A18" s="14" t="s">
        <v>23</v>
      </c>
      <c r="B18" s="15"/>
      <c r="C18" s="15"/>
      <c r="D18" s="15"/>
      <c r="E18" s="15"/>
      <c r="F18" s="15"/>
      <c r="G18" s="16"/>
    </row>
    <row r="19" spans="1:7">
      <c r="A19" s="20" t="s">
        <v>19</v>
      </c>
      <c r="B19" s="20" t="s">
        <v>20</v>
      </c>
      <c r="C19" s="26" t="s">
        <v>21</v>
      </c>
      <c r="D19" s="27"/>
      <c r="E19" s="26" t="s">
        <v>22</v>
      </c>
      <c r="F19" s="27"/>
      <c r="G19" s="20" t="s">
        <v>13</v>
      </c>
    </row>
    <row r="20" spans="1:7">
      <c r="A20" s="20" t="s">
        <v>24</v>
      </c>
      <c r="B20" s="20" t="s">
        <v>25</v>
      </c>
      <c r="C20" s="26">
        <v>4</v>
      </c>
      <c r="D20" s="27"/>
      <c r="E20" s="26">
        <v>0.32</v>
      </c>
      <c r="F20" s="27"/>
      <c r="G20" s="28">
        <f t="shared" ref="G20:G35" si="0">C20*E20</f>
        <v>1.28</v>
      </c>
    </row>
    <row r="21" spans="1:7">
      <c r="A21" s="20" t="s">
        <v>26</v>
      </c>
      <c r="B21" s="20" t="s">
        <v>25</v>
      </c>
      <c r="C21" s="26">
        <v>4</v>
      </c>
      <c r="D21" s="27"/>
      <c r="E21" s="26">
        <v>0.45</v>
      </c>
      <c r="F21" s="27"/>
      <c r="G21" s="28">
        <f t="shared" si="0"/>
        <v>1.8</v>
      </c>
    </row>
    <row r="22" ht="29.25" spans="1:7">
      <c r="A22" s="20" t="s">
        <v>27</v>
      </c>
      <c r="B22" s="20" t="s">
        <v>28</v>
      </c>
      <c r="C22" s="26">
        <v>4</v>
      </c>
      <c r="D22" s="27"/>
      <c r="E22" s="26">
        <v>2.3</v>
      </c>
      <c r="F22" s="27"/>
      <c r="G22" s="28">
        <f t="shared" si="0"/>
        <v>9.2</v>
      </c>
    </row>
    <row r="23" spans="1:7">
      <c r="A23" s="20" t="s">
        <v>29</v>
      </c>
      <c r="B23" s="20" t="s">
        <v>25</v>
      </c>
      <c r="C23" s="26">
        <v>1</v>
      </c>
      <c r="D23" s="27"/>
      <c r="E23" s="26">
        <v>3.5</v>
      </c>
      <c r="F23" s="27"/>
      <c r="G23" s="28">
        <f t="shared" si="0"/>
        <v>3.5</v>
      </c>
    </row>
    <row r="24" spans="1:7">
      <c r="A24" s="20" t="s">
        <v>30</v>
      </c>
      <c r="B24" s="20" t="s">
        <v>31</v>
      </c>
      <c r="C24" s="26">
        <v>0.5</v>
      </c>
      <c r="D24" s="27"/>
      <c r="E24" s="26">
        <v>5.7</v>
      </c>
      <c r="F24" s="27"/>
      <c r="G24" s="28">
        <f t="shared" si="0"/>
        <v>2.85</v>
      </c>
    </row>
    <row r="25" spans="1:7">
      <c r="A25" s="20" t="s">
        <v>32</v>
      </c>
      <c r="B25" s="20" t="s">
        <v>33</v>
      </c>
      <c r="C25" s="26">
        <v>1</v>
      </c>
      <c r="D25" s="27"/>
      <c r="E25" s="26">
        <v>0.38</v>
      </c>
      <c r="F25" s="27"/>
      <c r="G25" s="28">
        <f t="shared" si="0"/>
        <v>0.38</v>
      </c>
    </row>
    <row r="26" spans="1:7">
      <c r="A26" s="20" t="s">
        <v>83</v>
      </c>
      <c r="B26" s="20" t="s">
        <v>84</v>
      </c>
      <c r="C26" s="26">
        <v>2</v>
      </c>
      <c r="D26" s="27"/>
      <c r="E26" s="26">
        <v>7.6</v>
      </c>
      <c r="F26" s="27"/>
      <c r="G26" s="28">
        <f t="shared" si="0"/>
        <v>15.2</v>
      </c>
    </row>
    <row r="27" s="1" customFormat="1" ht="17.25" spans="1:7">
      <c r="A27" s="29" t="s">
        <v>104</v>
      </c>
      <c r="B27" s="30" t="s">
        <v>33</v>
      </c>
      <c r="C27" s="26">
        <v>3</v>
      </c>
      <c r="D27" s="27"/>
      <c r="E27" s="31">
        <v>0.6</v>
      </c>
      <c r="F27" s="32"/>
      <c r="G27" s="28">
        <f t="shared" si="0"/>
        <v>1.8</v>
      </c>
    </row>
    <row r="28" s="1" customFormat="1" ht="17.25" spans="1:7">
      <c r="A28" s="20" t="s">
        <v>105</v>
      </c>
      <c r="B28" s="20" t="s">
        <v>31</v>
      </c>
      <c r="C28" s="26">
        <v>0.5</v>
      </c>
      <c r="D28" s="27"/>
      <c r="E28" s="26">
        <v>6</v>
      </c>
      <c r="F28" s="27"/>
      <c r="G28" s="28">
        <f t="shared" si="0"/>
        <v>3</v>
      </c>
    </row>
    <row r="29" spans="1:7">
      <c r="A29" s="29" t="s">
        <v>85</v>
      </c>
      <c r="B29" s="29" t="s">
        <v>25</v>
      </c>
      <c r="C29" s="26">
        <v>1</v>
      </c>
      <c r="D29" s="27"/>
      <c r="E29" s="31">
        <v>280</v>
      </c>
      <c r="F29" s="32"/>
      <c r="G29" s="28">
        <f t="shared" si="0"/>
        <v>280</v>
      </c>
    </row>
    <row r="30" spans="1:7">
      <c r="A30" s="29" t="s">
        <v>80</v>
      </c>
      <c r="B30" s="29" t="s">
        <v>33</v>
      </c>
      <c r="C30" s="26">
        <v>4</v>
      </c>
      <c r="D30" s="27"/>
      <c r="E30" s="31">
        <v>0.7</v>
      </c>
      <c r="F30" s="32"/>
      <c r="G30" s="28">
        <f t="shared" si="0"/>
        <v>2.8</v>
      </c>
    </row>
    <row r="31" ht="17.25" spans="1:7">
      <c r="A31" s="29" t="s">
        <v>16</v>
      </c>
      <c r="B31" s="30"/>
      <c r="C31" s="31"/>
      <c r="D31" s="32"/>
      <c r="E31" s="31"/>
      <c r="F31" s="32"/>
      <c r="G31" s="33">
        <f>SUM(G20:G30)</f>
        <v>321.81</v>
      </c>
    </row>
    <row r="32" spans="1:7">
      <c r="A32" s="24" t="s">
        <v>34</v>
      </c>
      <c r="B32" s="24"/>
      <c r="C32" s="24"/>
      <c r="D32" s="24"/>
      <c r="E32" s="24"/>
      <c r="F32" s="24"/>
      <c r="G32" s="24"/>
    </row>
    <row r="33" spans="1:7">
      <c r="A33" s="20" t="s">
        <v>35</v>
      </c>
      <c r="B33" s="20" t="s">
        <v>36</v>
      </c>
      <c r="C33" s="26" t="s">
        <v>21</v>
      </c>
      <c r="D33" s="27"/>
      <c r="E33" s="26" t="s">
        <v>37</v>
      </c>
      <c r="F33" s="27"/>
      <c r="G33" s="20" t="s">
        <v>38</v>
      </c>
    </row>
    <row r="34" ht="17.25" spans="1:7">
      <c r="A34" s="20" t="s">
        <v>140</v>
      </c>
      <c r="B34" s="22" t="s">
        <v>160</v>
      </c>
      <c r="C34" s="26">
        <v>2</v>
      </c>
      <c r="D34" s="27"/>
      <c r="E34" s="26">
        <v>93</v>
      </c>
      <c r="F34" s="27"/>
      <c r="G34" s="21">
        <f>C34*E34</f>
        <v>186</v>
      </c>
    </row>
    <row r="35" ht="17.25" spans="1:7">
      <c r="A35" s="20" t="s">
        <v>16</v>
      </c>
      <c r="B35" s="22"/>
      <c r="C35" s="26"/>
      <c r="D35" s="27"/>
      <c r="E35" s="26"/>
      <c r="F35" s="27"/>
      <c r="G35" s="21">
        <f>SUM(G34:G34)</f>
        <v>186</v>
      </c>
    </row>
    <row r="36" spans="1:7">
      <c r="A36" s="14" t="s">
        <v>39</v>
      </c>
      <c r="B36" s="15"/>
      <c r="C36" s="15"/>
      <c r="D36" s="15"/>
      <c r="E36" s="15"/>
      <c r="F36" s="15"/>
      <c r="G36" s="16"/>
    </row>
    <row r="37" spans="1:7">
      <c r="A37" s="20" t="s">
        <v>35</v>
      </c>
      <c r="B37" s="20" t="s">
        <v>36</v>
      </c>
      <c r="C37" s="26" t="s">
        <v>40</v>
      </c>
      <c r="D37" s="27"/>
      <c r="E37" s="26" t="s">
        <v>22</v>
      </c>
      <c r="F37" s="27"/>
      <c r="G37" s="20" t="s">
        <v>13</v>
      </c>
    </row>
    <row r="38" spans="1:7">
      <c r="A38" s="20" t="s">
        <v>41</v>
      </c>
      <c r="B38" s="20" t="s">
        <v>42</v>
      </c>
      <c r="C38" s="26">
        <v>2</v>
      </c>
      <c r="D38" s="27"/>
      <c r="E38" s="26">
        <v>1.74</v>
      </c>
      <c r="F38" s="27"/>
      <c r="G38" s="21">
        <f>C38*E38</f>
        <v>3.48</v>
      </c>
    </row>
    <row r="39" spans="1:7">
      <c r="A39" s="20" t="s">
        <v>43</v>
      </c>
      <c r="B39" s="20" t="s">
        <v>44</v>
      </c>
      <c r="C39" s="26">
        <v>5</v>
      </c>
      <c r="D39" s="27"/>
      <c r="E39" s="26">
        <v>0.75</v>
      </c>
      <c r="F39" s="27"/>
      <c r="G39" s="21">
        <f>C39*E39</f>
        <v>3.75</v>
      </c>
    </row>
    <row r="40" ht="17.25" spans="1:7">
      <c r="A40" s="20" t="s">
        <v>16</v>
      </c>
      <c r="B40" s="34"/>
      <c r="C40" s="26"/>
      <c r="D40" s="27"/>
      <c r="E40" s="26"/>
      <c r="F40" s="27"/>
      <c r="G40" s="23">
        <f>SUM(G38:G39)</f>
        <v>7.23</v>
      </c>
    </row>
    <row r="41" spans="1:7">
      <c r="A41" s="14" t="s">
        <v>45</v>
      </c>
      <c r="B41" s="15"/>
      <c r="C41" s="15"/>
      <c r="D41" s="15"/>
      <c r="E41" s="15"/>
      <c r="F41" s="15"/>
      <c r="G41" s="16"/>
    </row>
    <row r="42" spans="1:7">
      <c r="A42" s="35" t="s">
        <v>46</v>
      </c>
      <c r="B42" s="36"/>
      <c r="C42" s="36"/>
      <c r="D42" s="36"/>
      <c r="E42" s="15"/>
      <c r="F42" s="15"/>
      <c r="G42" s="16"/>
    </row>
    <row r="43" spans="1:7">
      <c r="A43" s="37" t="s">
        <v>47</v>
      </c>
      <c r="B43" s="37" t="s">
        <v>48</v>
      </c>
      <c r="C43" s="37" t="s">
        <v>49</v>
      </c>
      <c r="D43" s="38"/>
      <c r="E43" s="39" t="s">
        <v>50</v>
      </c>
      <c r="F43" s="27"/>
      <c r="G43" s="20" t="s">
        <v>13</v>
      </c>
    </row>
    <row r="44" spans="1:7">
      <c r="A44" s="20" t="s">
        <v>51</v>
      </c>
      <c r="B44" s="20">
        <v>180000</v>
      </c>
      <c r="C44" s="52">
        <v>5</v>
      </c>
      <c r="D44" s="38"/>
      <c r="E44" s="40">
        <v>2</v>
      </c>
      <c r="F44" s="41"/>
      <c r="G44" s="21">
        <f t="shared" ref="G44:G50" si="1">IFERROR(B44/C44/12/22/8*E44,0)</f>
        <v>34.0909090909091</v>
      </c>
    </row>
    <row r="45" spans="1:7">
      <c r="A45" s="20" t="s">
        <v>77</v>
      </c>
      <c r="B45" s="20">
        <v>138000</v>
      </c>
      <c r="C45" s="26">
        <v>5</v>
      </c>
      <c r="D45" s="27"/>
      <c r="E45" s="40">
        <v>2</v>
      </c>
      <c r="F45" s="41"/>
      <c r="G45" s="21">
        <f t="shared" si="1"/>
        <v>26.1363636363636</v>
      </c>
    </row>
    <row r="46" spans="1:7">
      <c r="A46" s="26" t="s">
        <v>92</v>
      </c>
      <c r="B46" s="20">
        <v>88500</v>
      </c>
      <c r="C46" s="26">
        <v>5</v>
      </c>
      <c r="D46" s="27"/>
      <c r="E46" s="40">
        <v>2</v>
      </c>
      <c r="F46" s="41"/>
      <c r="G46" s="21">
        <f t="shared" si="1"/>
        <v>16.7613636363636</v>
      </c>
    </row>
    <row r="47" spans="1:7">
      <c r="A47" s="26" t="s">
        <v>86</v>
      </c>
      <c r="B47" s="20">
        <v>1188</v>
      </c>
      <c r="C47" s="26">
        <v>5</v>
      </c>
      <c r="D47" s="27"/>
      <c r="E47" s="40">
        <v>2</v>
      </c>
      <c r="F47" s="41"/>
      <c r="G47" s="21">
        <f t="shared" si="1"/>
        <v>0.225</v>
      </c>
    </row>
    <row r="48" spans="1:7">
      <c r="A48" s="26" t="s">
        <v>52</v>
      </c>
      <c r="B48" s="20">
        <v>4000</v>
      </c>
      <c r="C48" s="26">
        <v>5</v>
      </c>
      <c r="D48" s="27"/>
      <c r="E48" s="40">
        <v>2</v>
      </c>
      <c r="F48" s="41"/>
      <c r="G48" s="21">
        <f t="shared" si="1"/>
        <v>0.757575757575758</v>
      </c>
    </row>
    <row r="49" spans="1:7">
      <c r="A49" s="26" t="s">
        <v>53</v>
      </c>
      <c r="B49" s="20">
        <v>3550</v>
      </c>
      <c r="C49" s="26">
        <v>5</v>
      </c>
      <c r="D49" s="27"/>
      <c r="E49" s="40">
        <v>2</v>
      </c>
      <c r="F49" s="41"/>
      <c r="G49" s="21">
        <f t="shared" si="1"/>
        <v>0.672348484848485</v>
      </c>
    </row>
    <row r="50" spans="1:7">
      <c r="A50" s="26" t="s">
        <v>87</v>
      </c>
      <c r="B50" s="20">
        <v>5000</v>
      </c>
      <c r="C50" s="26">
        <v>5</v>
      </c>
      <c r="D50" s="27"/>
      <c r="E50" s="40">
        <v>2</v>
      </c>
      <c r="F50" s="41"/>
      <c r="G50" s="21">
        <f t="shared" si="1"/>
        <v>0.946969696969697</v>
      </c>
    </row>
    <row r="51" ht="17.25" spans="1:7">
      <c r="A51" s="26" t="s">
        <v>16</v>
      </c>
      <c r="B51" s="34"/>
      <c r="C51" s="26"/>
      <c r="D51" s="27"/>
      <c r="E51" s="39"/>
      <c r="F51" s="27"/>
      <c r="G51" s="23">
        <f>SUM(G44:G50)</f>
        <v>79.5905303030303</v>
      </c>
    </row>
    <row r="52" spans="1:7">
      <c r="A52" s="42" t="s">
        <v>54</v>
      </c>
      <c r="B52" s="43"/>
      <c r="C52" s="43"/>
      <c r="D52" s="43"/>
      <c r="E52" s="43"/>
      <c r="F52" s="43"/>
      <c r="G52" s="44"/>
    </row>
    <row r="53" ht="30" spans="1:7">
      <c r="A53" s="17" t="s">
        <v>35</v>
      </c>
      <c r="B53" s="17" t="s">
        <v>48</v>
      </c>
      <c r="C53" s="18" t="s">
        <v>55</v>
      </c>
      <c r="D53" s="17" t="s">
        <v>56</v>
      </c>
      <c r="E53" s="17" t="s">
        <v>49</v>
      </c>
      <c r="F53" s="17" t="s">
        <v>50</v>
      </c>
      <c r="G53" s="17" t="s">
        <v>13</v>
      </c>
    </row>
    <row r="54" ht="15" spans="1:7">
      <c r="A54" s="20" t="s">
        <v>88</v>
      </c>
      <c r="B54" s="45">
        <v>46244103.63</v>
      </c>
      <c r="C54" s="20">
        <v>13777</v>
      </c>
      <c r="D54" s="20">
        <v>580</v>
      </c>
      <c r="E54" s="20">
        <v>50</v>
      </c>
      <c r="F54" s="20">
        <v>2</v>
      </c>
      <c r="G54" s="21">
        <f>IFERROR(B54/C54/E54/12/22/8*D54*F54,0)</f>
        <v>36.8719221668855</v>
      </c>
    </row>
    <row r="55" ht="17.25" spans="1:7">
      <c r="A55" s="20" t="s">
        <v>16</v>
      </c>
      <c r="B55" s="20"/>
      <c r="C55" s="20"/>
      <c r="D55" s="20"/>
      <c r="E55" s="20"/>
      <c r="F55" s="20"/>
      <c r="G55" s="33">
        <f>SUM(G54:G54)</f>
        <v>36.8719221668855</v>
      </c>
    </row>
    <row r="56" ht="15" spans="1:7">
      <c r="A56" s="24" t="s">
        <v>58</v>
      </c>
      <c r="B56" s="24"/>
      <c r="C56" s="24"/>
      <c r="D56" s="24"/>
      <c r="E56" s="24"/>
      <c r="F56" s="24"/>
      <c r="G56" s="24"/>
    </row>
    <row r="57" spans="1:7">
      <c r="A57" s="14" t="s">
        <v>59</v>
      </c>
      <c r="B57" s="15"/>
      <c r="C57" s="15"/>
      <c r="D57" s="15"/>
      <c r="E57" s="15"/>
      <c r="F57" s="16"/>
      <c r="G57" s="21">
        <f>(G9+G17+G31+G40+G51+G55)*G58</f>
        <v>322.191441444585</v>
      </c>
    </row>
    <row r="58" spans="1:7">
      <c r="A58" s="14" t="s">
        <v>60</v>
      </c>
      <c r="B58" s="15"/>
      <c r="C58" s="15"/>
      <c r="D58" s="15"/>
      <c r="E58" s="15"/>
      <c r="F58" s="16"/>
      <c r="G58" s="28">
        <v>0.18</v>
      </c>
    </row>
    <row r="59" spans="1:7">
      <c r="A59" s="46" t="s">
        <v>61</v>
      </c>
      <c r="B59" s="47"/>
      <c r="C59" s="47"/>
      <c r="D59" s="47"/>
      <c r="E59" s="47"/>
      <c r="F59" s="48"/>
      <c r="G59" s="28">
        <f>G60</f>
        <v>0.16</v>
      </c>
    </row>
    <row r="60" spans="1:7">
      <c r="A60" s="14" t="s">
        <v>62</v>
      </c>
      <c r="B60" s="15"/>
      <c r="C60" s="15"/>
      <c r="D60" s="15"/>
      <c r="E60" s="15"/>
      <c r="F60" s="16"/>
      <c r="G60" s="28">
        <v>0.16</v>
      </c>
    </row>
    <row r="61" ht="17.25" spans="1:7">
      <c r="A61" s="49" t="s">
        <v>16</v>
      </c>
      <c r="B61" s="50"/>
      <c r="C61" s="50"/>
      <c r="D61" s="50"/>
      <c r="E61" s="50"/>
      <c r="F61" s="51"/>
      <c r="G61" s="33">
        <f>G57+G59</f>
        <v>322.351441444585</v>
      </c>
    </row>
    <row r="62" ht="17.25" spans="1:7">
      <c r="A62" s="14" t="s">
        <v>63</v>
      </c>
      <c r="B62" s="15"/>
      <c r="C62" s="15"/>
      <c r="D62" s="15"/>
      <c r="E62" s="15"/>
      <c r="F62" s="16"/>
      <c r="G62" s="23">
        <f>G9+G17+G31+G35+G40+G51+G55+G61</f>
        <v>2298.3038939145</v>
      </c>
    </row>
    <row r="63" ht="15" spans="1:7">
      <c r="A63" s="46" t="s">
        <v>64</v>
      </c>
      <c r="B63" s="47"/>
      <c r="C63" s="47"/>
      <c r="D63" s="47"/>
      <c r="E63" s="47"/>
      <c r="F63" s="47"/>
      <c r="G63" s="48"/>
    </row>
    <row r="78" ht="13.5"/>
  </sheetData>
  <mergeCells count="98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A18:G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C30:D30"/>
    <mergeCell ref="E30:F30"/>
    <mergeCell ref="C31:D31"/>
    <mergeCell ref="E31:F31"/>
    <mergeCell ref="A32:G32"/>
    <mergeCell ref="C33:D33"/>
    <mergeCell ref="E33:F33"/>
    <mergeCell ref="C34:D34"/>
    <mergeCell ref="E34:F34"/>
    <mergeCell ref="C35:D35"/>
    <mergeCell ref="E35:F35"/>
    <mergeCell ref="A36:G36"/>
    <mergeCell ref="C37:D37"/>
    <mergeCell ref="E37:F37"/>
    <mergeCell ref="C38:D38"/>
    <mergeCell ref="E38:F38"/>
    <mergeCell ref="C39:D39"/>
    <mergeCell ref="E39:F39"/>
    <mergeCell ref="C40:D40"/>
    <mergeCell ref="E40:F40"/>
    <mergeCell ref="A41:G41"/>
    <mergeCell ref="A42:G42"/>
    <mergeCell ref="C43:D43"/>
    <mergeCell ref="E43:F43"/>
    <mergeCell ref="C44:D44"/>
    <mergeCell ref="E44:F44"/>
    <mergeCell ref="C45:D45"/>
    <mergeCell ref="E45:F45"/>
    <mergeCell ref="C46:D46"/>
    <mergeCell ref="E46:F46"/>
    <mergeCell ref="C47:D47"/>
    <mergeCell ref="E47:F47"/>
    <mergeCell ref="C48:D48"/>
    <mergeCell ref="E48:F48"/>
    <mergeCell ref="C49:D49"/>
    <mergeCell ref="E49:F49"/>
    <mergeCell ref="C50:D50"/>
    <mergeCell ref="E50:F50"/>
    <mergeCell ref="C51:D51"/>
    <mergeCell ref="E51:F51"/>
    <mergeCell ref="A52:G52"/>
    <mergeCell ref="A56:G56"/>
    <mergeCell ref="A57:F57"/>
    <mergeCell ref="A58:F58"/>
    <mergeCell ref="A59:F59"/>
    <mergeCell ref="A60:F60"/>
    <mergeCell ref="A61:F61"/>
    <mergeCell ref="A62:F62"/>
    <mergeCell ref="A63:G63"/>
  </mergeCells>
  <pageMargins left="0.7" right="0.7" top="0.314583333333333" bottom="0.314583333333333" header="0.3" footer="0.3"/>
  <pageSetup paperSize="9" scale="71" orientation="portrait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53"/>
  <sheetViews>
    <sheetView workbookViewId="0">
      <selection activeCell="A24" sqref="$A24:$XFD24"/>
    </sheetView>
  </sheetViews>
  <sheetFormatPr defaultColWidth="9" defaultRowHeight="13.5" outlineLevelCol="6"/>
  <cols>
    <col min="1" max="1" width="14.125" style="128" customWidth="1"/>
    <col min="2" max="2" width="16" style="128" customWidth="1"/>
    <col min="3" max="6" width="9" style="128"/>
    <col min="7" max="7" width="13.125" style="128" customWidth="1"/>
    <col min="8" max="16384" width="9" style="128"/>
  </cols>
  <sheetData>
    <row r="1" ht="16.5" spans="1:7">
      <c r="A1" s="1" t="s">
        <v>0</v>
      </c>
      <c r="B1" s="1"/>
      <c r="C1" s="1"/>
      <c r="D1" s="1"/>
      <c r="E1" s="1"/>
      <c r="F1" s="1"/>
      <c r="G1" s="1"/>
    </row>
    <row r="2" ht="30" spans="1:7">
      <c r="A2" s="2" t="s">
        <v>1</v>
      </c>
      <c r="B2" s="2"/>
      <c r="C2" s="2"/>
      <c r="D2" s="2"/>
      <c r="E2" s="2"/>
      <c r="F2" s="2"/>
      <c r="G2" s="2"/>
    </row>
    <row r="3" ht="28.5" spans="1:7">
      <c r="A3" s="4" t="s">
        <v>2</v>
      </c>
      <c r="B3" s="5" t="s">
        <v>3</v>
      </c>
      <c r="C3" s="5"/>
      <c r="D3" s="5"/>
      <c r="E3" s="5"/>
      <c r="F3" s="5"/>
      <c r="G3" s="6"/>
    </row>
    <row r="4" ht="15" spans="1:7">
      <c r="A4" s="8" t="s">
        <v>4</v>
      </c>
      <c r="B4" s="9" t="s">
        <v>69</v>
      </c>
      <c r="C4" s="10" t="s">
        <v>6</v>
      </c>
      <c r="D4" s="11" t="s">
        <v>70</v>
      </c>
      <c r="E4" s="11"/>
      <c r="F4" s="11"/>
      <c r="G4" s="12"/>
    </row>
    <row r="5" ht="15" spans="1:7">
      <c r="A5" s="14" t="s">
        <v>8</v>
      </c>
      <c r="B5" s="15"/>
      <c r="C5" s="15"/>
      <c r="D5" s="15"/>
      <c r="E5" s="15"/>
      <c r="F5" s="15"/>
      <c r="G5" s="16"/>
    </row>
    <row r="6" ht="15" spans="1:7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5" spans="1:7">
      <c r="A7" s="20" t="s">
        <v>14</v>
      </c>
      <c r="B7" s="20">
        <v>1</v>
      </c>
      <c r="C7" s="18">
        <v>1</v>
      </c>
      <c r="D7" s="19"/>
      <c r="E7" s="18">
        <v>96.35</v>
      </c>
      <c r="F7" s="19"/>
      <c r="G7" s="21">
        <f>B7*C7*E7</f>
        <v>96.35</v>
      </c>
    </row>
    <row r="8" ht="15" spans="1:7">
      <c r="A8" s="20" t="s">
        <v>15</v>
      </c>
      <c r="B8" s="20">
        <v>1</v>
      </c>
      <c r="C8" s="18">
        <v>1</v>
      </c>
      <c r="D8" s="19"/>
      <c r="E8" s="18">
        <v>206.68</v>
      </c>
      <c r="F8" s="19"/>
      <c r="G8" s="21">
        <f>B8*C8*E8</f>
        <v>206.68</v>
      </c>
    </row>
    <row r="9" ht="17.25" spans="1:7">
      <c r="A9" s="22"/>
      <c r="B9" s="20"/>
      <c r="C9" s="18"/>
      <c r="D9" s="19"/>
      <c r="E9" s="18"/>
      <c r="F9" s="19"/>
      <c r="G9" s="20"/>
    </row>
    <row r="10" ht="17.25" spans="1:7">
      <c r="A10" s="20" t="s">
        <v>16</v>
      </c>
      <c r="B10" s="20"/>
      <c r="C10" s="18"/>
      <c r="D10" s="19"/>
      <c r="E10" s="18"/>
      <c r="F10" s="19"/>
      <c r="G10" s="23">
        <f>SUM(G7:G9)</f>
        <v>303.03</v>
      </c>
    </row>
    <row r="11" ht="15" spans="1:7">
      <c r="A11" s="24" t="s">
        <v>17</v>
      </c>
      <c r="B11" s="24"/>
      <c r="C11" s="24"/>
      <c r="D11" s="24"/>
      <c r="E11" s="24"/>
      <c r="F11" s="24"/>
      <c r="G11" s="24"/>
    </row>
    <row r="12" ht="15" spans="1:7">
      <c r="A12" s="25" t="s">
        <v>18</v>
      </c>
      <c r="B12" s="25"/>
      <c r="C12" s="25"/>
      <c r="D12" s="25"/>
      <c r="E12" s="25"/>
      <c r="F12" s="25"/>
      <c r="G12" s="25"/>
    </row>
    <row r="13" ht="15" spans="1:7">
      <c r="A13" s="20" t="s">
        <v>19</v>
      </c>
      <c r="B13" s="20" t="s">
        <v>20</v>
      </c>
      <c r="C13" s="26" t="s">
        <v>21</v>
      </c>
      <c r="D13" s="27"/>
      <c r="E13" s="26" t="s">
        <v>22</v>
      </c>
      <c r="F13" s="27"/>
      <c r="G13" s="20" t="s">
        <v>13</v>
      </c>
    </row>
    <row r="14" ht="17.25" spans="1:7">
      <c r="A14" s="20"/>
      <c r="B14" s="22"/>
      <c r="C14" s="26"/>
      <c r="D14" s="27"/>
      <c r="E14" s="26"/>
      <c r="F14" s="27"/>
      <c r="G14" s="28">
        <f t="shared" ref="G14:G24" si="0">C14*E14</f>
        <v>0</v>
      </c>
    </row>
    <row r="15" ht="17.25" spans="1:7">
      <c r="A15" s="20" t="s">
        <v>16</v>
      </c>
      <c r="B15" s="22"/>
      <c r="C15" s="26"/>
      <c r="D15" s="27"/>
      <c r="E15" s="26"/>
      <c r="F15" s="27"/>
      <c r="G15" s="23">
        <f>SUM(G14:G14)</f>
        <v>0</v>
      </c>
    </row>
    <row r="16" ht="15" spans="1:7">
      <c r="A16" s="14" t="s">
        <v>23</v>
      </c>
      <c r="B16" s="15"/>
      <c r="C16" s="15"/>
      <c r="D16" s="15"/>
      <c r="E16" s="15"/>
      <c r="F16" s="15"/>
      <c r="G16" s="16"/>
    </row>
    <row r="17" ht="15" spans="1:7">
      <c r="A17" s="20" t="s">
        <v>19</v>
      </c>
      <c r="B17" s="20" t="s">
        <v>20</v>
      </c>
      <c r="C17" s="26" t="s">
        <v>21</v>
      </c>
      <c r="D17" s="27"/>
      <c r="E17" s="26" t="s">
        <v>22</v>
      </c>
      <c r="F17" s="27"/>
      <c r="G17" s="20" t="s">
        <v>13</v>
      </c>
    </row>
    <row r="18" ht="15" spans="1:7">
      <c r="A18" s="20" t="s">
        <v>24</v>
      </c>
      <c r="B18" s="20" t="s">
        <v>25</v>
      </c>
      <c r="C18" s="26">
        <v>2</v>
      </c>
      <c r="D18" s="27"/>
      <c r="E18" s="26">
        <v>0.32</v>
      </c>
      <c r="F18" s="27"/>
      <c r="G18" s="28">
        <f t="shared" si="0"/>
        <v>0.64</v>
      </c>
    </row>
    <row r="19" ht="15" spans="1:7">
      <c r="A19" s="20" t="s">
        <v>26</v>
      </c>
      <c r="B19" s="20" t="s">
        <v>25</v>
      </c>
      <c r="C19" s="26">
        <v>2</v>
      </c>
      <c r="D19" s="27"/>
      <c r="E19" s="26">
        <v>0.45</v>
      </c>
      <c r="F19" s="27"/>
      <c r="G19" s="28">
        <f t="shared" si="0"/>
        <v>0.9</v>
      </c>
    </row>
    <row r="20" ht="15" spans="1:7">
      <c r="A20" s="20" t="s">
        <v>27</v>
      </c>
      <c r="B20" s="20" t="s">
        <v>28</v>
      </c>
      <c r="C20" s="26">
        <v>2</v>
      </c>
      <c r="D20" s="27"/>
      <c r="E20" s="26">
        <v>2.3</v>
      </c>
      <c r="F20" s="27"/>
      <c r="G20" s="28">
        <f t="shared" si="0"/>
        <v>4.6</v>
      </c>
    </row>
    <row r="21" ht="15" spans="1:7">
      <c r="A21" s="20" t="s">
        <v>29</v>
      </c>
      <c r="B21" s="20" t="s">
        <v>25</v>
      </c>
      <c r="C21" s="26">
        <v>1</v>
      </c>
      <c r="D21" s="27"/>
      <c r="E21" s="26">
        <v>3.5</v>
      </c>
      <c r="F21" s="27"/>
      <c r="G21" s="28">
        <f t="shared" si="0"/>
        <v>3.5</v>
      </c>
    </row>
    <row r="22" ht="15" spans="1:7">
      <c r="A22" s="20" t="s">
        <v>30</v>
      </c>
      <c r="B22" s="20" t="s">
        <v>31</v>
      </c>
      <c r="C22" s="26">
        <v>0.5</v>
      </c>
      <c r="D22" s="27"/>
      <c r="E22" s="26">
        <v>5.7</v>
      </c>
      <c r="F22" s="27"/>
      <c r="G22" s="28">
        <f t="shared" si="0"/>
        <v>2.85</v>
      </c>
    </row>
    <row r="23" ht="15" spans="1:7">
      <c r="A23" s="20" t="s">
        <v>32</v>
      </c>
      <c r="B23" s="20" t="s">
        <v>33</v>
      </c>
      <c r="C23" s="26">
        <v>1</v>
      </c>
      <c r="D23" s="27"/>
      <c r="E23" s="26">
        <v>0.38</v>
      </c>
      <c r="F23" s="27"/>
      <c r="G23" s="28">
        <f t="shared" si="0"/>
        <v>0.38</v>
      </c>
    </row>
    <row r="24" ht="17.25" spans="1:7">
      <c r="A24" s="29" t="s">
        <v>16</v>
      </c>
      <c r="B24" s="30"/>
      <c r="C24" s="31"/>
      <c r="D24" s="32"/>
      <c r="E24" s="31"/>
      <c r="F24" s="32"/>
      <c r="G24" s="33">
        <f>SUM(G18:G23)</f>
        <v>12.87</v>
      </c>
    </row>
    <row r="25" ht="15" spans="1:7">
      <c r="A25" s="24" t="s">
        <v>34</v>
      </c>
      <c r="B25" s="24"/>
      <c r="C25" s="24"/>
      <c r="D25" s="24"/>
      <c r="E25" s="24"/>
      <c r="F25" s="24"/>
      <c r="G25" s="24"/>
    </row>
    <row r="26" ht="15" spans="1:7">
      <c r="A26" s="20" t="s">
        <v>35</v>
      </c>
      <c r="B26" s="20" t="s">
        <v>36</v>
      </c>
      <c r="C26" s="26" t="s">
        <v>21</v>
      </c>
      <c r="D26" s="27"/>
      <c r="E26" s="26" t="s">
        <v>37</v>
      </c>
      <c r="F26" s="27"/>
      <c r="G26" s="20" t="s">
        <v>38</v>
      </c>
    </row>
    <row r="27" ht="17.25" spans="1:7">
      <c r="A27" s="20"/>
      <c r="B27" s="22"/>
      <c r="C27" s="26"/>
      <c r="D27" s="27"/>
      <c r="E27" s="26"/>
      <c r="F27" s="27"/>
      <c r="G27" s="23">
        <f t="shared" ref="G27:G32" si="1">C27*E27</f>
        <v>0</v>
      </c>
    </row>
    <row r="28" ht="17.25" spans="1:7">
      <c r="A28" s="20" t="s">
        <v>16</v>
      </c>
      <c r="B28" s="22"/>
      <c r="C28" s="26"/>
      <c r="D28" s="27"/>
      <c r="E28" s="26"/>
      <c r="F28" s="27"/>
      <c r="G28" s="23">
        <f>SUM(G27:G27)</f>
        <v>0</v>
      </c>
    </row>
    <row r="29" ht="15" spans="1:7">
      <c r="A29" s="14" t="s">
        <v>39</v>
      </c>
      <c r="B29" s="15"/>
      <c r="C29" s="15"/>
      <c r="D29" s="15"/>
      <c r="E29" s="15"/>
      <c r="F29" s="15"/>
      <c r="G29" s="16"/>
    </row>
    <row r="30" ht="15" spans="1:7">
      <c r="A30" s="20" t="s">
        <v>35</v>
      </c>
      <c r="B30" s="20" t="s">
        <v>36</v>
      </c>
      <c r="C30" s="26" t="s">
        <v>40</v>
      </c>
      <c r="D30" s="27"/>
      <c r="E30" s="26" t="s">
        <v>22</v>
      </c>
      <c r="F30" s="27"/>
      <c r="G30" s="20" t="s">
        <v>13</v>
      </c>
    </row>
    <row r="31" ht="15" spans="1:7">
      <c r="A31" s="20" t="s">
        <v>41</v>
      </c>
      <c r="B31" s="20" t="s">
        <v>42</v>
      </c>
      <c r="C31" s="26">
        <v>1</v>
      </c>
      <c r="D31" s="27"/>
      <c r="E31" s="26">
        <v>1.74</v>
      </c>
      <c r="F31" s="27"/>
      <c r="G31" s="21">
        <f t="shared" si="1"/>
        <v>1.74</v>
      </c>
    </row>
    <row r="32" ht="15" spans="1:7">
      <c r="A32" s="20" t="s">
        <v>43</v>
      </c>
      <c r="B32" s="20" t="s">
        <v>44</v>
      </c>
      <c r="C32" s="26">
        <v>2</v>
      </c>
      <c r="D32" s="27"/>
      <c r="E32" s="26">
        <v>0.75</v>
      </c>
      <c r="F32" s="27"/>
      <c r="G32" s="21">
        <f t="shared" si="1"/>
        <v>1.5</v>
      </c>
    </row>
    <row r="33" ht="17.25" spans="1:7">
      <c r="A33" s="20" t="s">
        <v>16</v>
      </c>
      <c r="B33" s="34"/>
      <c r="C33" s="26"/>
      <c r="D33" s="27"/>
      <c r="E33" s="26"/>
      <c r="F33" s="27"/>
      <c r="G33" s="23">
        <f>SUM(G31:G32)</f>
        <v>3.24</v>
      </c>
    </row>
    <row r="34" ht="15" spans="1:7">
      <c r="A34" s="14" t="s">
        <v>45</v>
      </c>
      <c r="B34" s="15"/>
      <c r="C34" s="15"/>
      <c r="D34" s="15"/>
      <c r="E34" s="15"/>
      <c r="F34" s="15"/>
      <c r="G34" s="16"/>
    </row>
    <row r="35" ht="15" spans="1:7">
      <c r="A35" s="35" t="s">
        <v>46</v>
      </c>
      <c r="B35" s="36"/>
      <c r="C35" s="36"/>
      <c r="D35" s="36"/>
      <c r="E35" s="15"/>
      <c r="F35" s="15"/>
      <c r="G35" s="16"/>
    </row>
    <row r="36" ht="15" spans="1:7">
      <c r="A36" s="37" t="s">
        <v>47</v>
      </c>
      <c r="B36" s="37" t="s">
        <v>48</v>
      </c>
      <c r="C36" s="37" t="s">
        <v>49</v>
      </c>
      <c r="D36" s="38"/>
      <c r="E36" s="39" t="s">
        <v>50</v>
      </c>
      <c r="F36" s="27"/>
      <c r="G36" s="20" t="s">
        <v>13</v>
      </c>
    </row>
    <row r="37" ht="15" spans="1:7">
      <c r="A37" s="20" t="s">
        <v>51</v>
      </c>
      <c r="B37" s="20">
        <v>180000</v>
      </c>
      <c r="C37" s="52">
        <v>5</v>
      </c>
      <c r="D37" s="38"/>
      <c r="E37" s="40">
        <v>1</v>
      </c>
      <c r="F37" s="41"/>
      <c r="G37" s="21">
        <f t="shared" ref="G37:G39" si="2">IFERROR(B37/C37/12/22/8*E37,0)</f>
        <v>17.0454545454545</v>
      </c>
    </row>
    <row r="38" ht="15" spans="1:7">
      <c r="A38" s="26" t="s">
        <v>52</v>
      </c>
      <c r="B38" s="20">
        <v>4000</v>
      </c>
      <c r="C38" s="26">
        <v>5</v>
      </c>
      <c r="D38" s="27"/>
      <c r="E38" s="39">
        <v>1</v>
      </c>
      <c r="F38" s="27"/>
      <c r="G38" s="21">
        <f t="shared" si="2"/>
        <v>0.378787878787879</v>
      </c>
    </row>
    <row r="39" ht="15" spans="1:7">
      <c r="A39" s="26" t="s">
        <v>53</v>
      </c>
      <c r="B39" s="20">
        <v>3550</v>
      </c>
      <c r="C39" s="26">
        <v>5</v>
      </c>
      <c r="D39" s="27"/>
      <c r="E39" s="39">
        <v>1</v>
      </c>
      <c r="F39" s="27"/>
      <c r="G39" s="21">
        <f t="shared" si="2"/>
        <v>0.336174242424242</v>
      </c>
    </row>
    <row r="40" ht="17.25" spans="1:7">
      <c r="A40" s="26" t="s">
        <v>16</v>
      </c>
      <c r="B40" s="34"/>
      <c r="C40" s="26"/>
      <c r="D40" s="27"/>
      <c r="E40" s="39"/>
      <c r="F40" s="27"/>
      <c r="G40" s="23">
        <f>SUM(G37:G39)</f>
        <v>17.7604166666667</v>
      </c>
    </row>
    <row r="41" ht="15" spans="1:7">
      <c r="A41" s="42" t="s">
        <v>54</v>
      </c>
      <c r="B41" s="43"/>
      <c r="C41" s="43"/>
      <c r="D41" s="43"/>
      <c r="E41" s="43"/>
      <c r="F41" s="43"/>
      <c r="G41" s="44"/>
    </row>
    <row r="42" ht="30" spans="1:7">
      <c r="A42" s="17" t="s">
        <v>35</v>
      </c>
      <c r="B42" s="17" t="s">
        <v>48</v>
      </c>
      <c r="C42" s="18" t="s">
        <v>55</v>
      </c>
      <c r="D42" s="17" t="s">
        <v>56</v>
      </c>
      <c r="E42" s="17" t="s">
        <v>49</v>
      </c>
      <c r="F42" s="17" t="s">
        <v>50</v>
      </c>
      <c r="G42" s="17" t="s">
        <v>13</v>
      </c>
    </row>
    <row r="43" ht="15" spans="1:7">
      <c r="A43" s="20" t="s">
        <v>57</v>
      </c>
      <c r="B43" s="45">
        <v>222587884.15</v>
      </c>
      <c r="C43" s="20">
        <v>35669.45</v>
      </c>
      <c r="D43" s="20">
        <v>282</v>
      </c>
      <c r="E43" s="20">
        <v>50</v>
      </c>
      <c r="F43" s="20">
        <v>1</v>
      </c>
      <c r="G43" s="21">
        <f>IFERROR(B43/C43/E43/12/22/8*D43*F43,0)</f>
        <v>16.6644236732408</v>
      </c>
    </row>
    <row r="44" ht="15" spans="1:7">
      <c r="A44" s="20"/>
      <c r="B44" s="20"/>
      <c r="C44" s="20"/>
      <c r="D44" s="20"/>
      <c r="E44" s="20"/>
      <c r="F44" s="20"/>
      <c r="G44" s="21">
        <f>IFERROR(B44/C44/E44/12/22/8*D44*F44,0)</f>
        <v>0</v>
      </c>
    </row>
    <row r="45" ht="17.25" spans="1:7">
      <c r="A45" s="20" t="s">
        <v>16</v>
      </c>
      <c r="B45" s="20"/>
      <c r="C45" s="20"/>
      <c r="D45" s="20"/>
      <c r="E45" s="20"/>
      <c r="F45" s="20"/>
      <c r="G45" s="33">
        <f>SUM(G43:G44)</f>
        <v>16.6644236732408</v>
      </c>
    </row>
    <row r="46" ht="15" spans="1:7">
      <c r="A46" s="24" t="s">
        <v>58</v>
      </c>
      <c r="B46" s="24"/>
      <c r="C46" s="24"/>
      <c r="D46" s="24"/>
      <c r="E46" s="24"/>
      <c r="F46" s="24"/>
      <c r="G46" s="24"/>
    </row>
    <row r="47" ht="15" spans="1:7">
      <c r="A47" s="14" t="s">
        <v>59</v>
      </c>
      <c r="B47" s="15"/>
      <c r="C47" s="15"/>
      <c r="D47" s="15"/>
      <c r="E47" s="15"/>
      <c r="F47" s="16"/>
      <c r="G47" s="21">
        <f>(G10+G15+G24+G33+G40+G45)*G48</f>
        <v>63.6416712611833</v>
      </c>
    </row>
    <row r="48" ht="15" spans="1:7">
      <c r="A48" s="14" t="s">
        <v>60</v>
      </c>
      <c r="B48" s="15"/>
      <c r="C48" s="15"/>
      <c r="D48" s="15"/>
      <c r="E48" s="15"/>
      <c r="F48" s="16"/>
      <c r="G48" s="28">
        <v>0.18</v>
      </c>
    </row>
    <row r="49" ht="15" spans="1:7">
      <c r="A49" s="46" t="s">
        <v>61</v>
      </c>
      <c r="B49" s="47"/>
      <c r="C49" s="47"/>
      <c r="D49" s="47"/>
      <c r="E49" s="47"/>
      <c r="F49" s="48"/>
      <c r="G49" s="28">
        <f>G50</f>
        <v>0.16</v>
      </c>
    </row>
    <row r="50" ht="15" spans="1:7">
      <c r="A50" s="14" t="s">
        <v>62</v>
      </c>
      <c r="B50" s="15"/>
      <c r="C50" s="15"/>
      <c r="D50" s="15"/>
      <c r="E50" s="15"/>
      <c r="F50" s="16"/>
      <c r="G50" s="28">
        <v>0.16</v>
      </c>
    </row>
    <row r="51" ht="17.25" spans="1:7">
      <c r="A51" s="49" t="s">
        <v>16</v>
      </c>
      <c r="B51" s="50"/>
      <c r="C51" s="50"/>
      <c r="D51" s="50"/>
      <c r="E51" s="50"/>
      <c r="F51" s="51"/>
      <c r="G51" s="33">
        <f>G47+G49</f>
        <v>63.8016712611833</v>
      </c>
    </row>
    <row r="52" ht="17.25" spans="1:7">
      <c r="A52" s="14" t="s">
        <v>63</v>
      </c>
      <c r="B52" s="15"/>
      <c r="C52" s="15"/>
      <c r="D52" s="15"/>
      <c r="E52" s="15"/>
      <c r="F52" s="16"/>
      <c r="G52" s="23">
        <f>G10+G15+G24+G28+G33+G40+G45+G51</f>
        <v>417.366511601091</v>
      </c>
    </row>
    <row r="53" ht="15" spans="1:7">
      <c r="A53" s="46" t="s">
        <v>64</v>
      </c>
      <c r="B53" s="47"/>
      <c r="C53" s="47"/>
      <c r="D53" s="47"/>
      <c r="E53" s="47"/>
      <c r="F53" s="47"/>
      <c r="G53" s="48"/>
    </row>
  </sheetData>
  <mergeCells count="76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C10:D10"/>
    <mergeCell ref="E10:F10"/>
    <mergeCell ref="A11:G11"/>
    <mergeCell ref="A12:G12"/>
    <mergeCell ref="C13:D13"/>
    <mergeCell ref="E13:F13"/>
    <mergeCell ref="C14:D14"/>
    <mergeCell ref="E14:F14"/>
    <mergeCell ref="C15:D15"/>
    <mergeCell ref="E15:F15"/>
    <mergeCell ref="A16:G16"/>
    <mergeCell ref="C17:D17"/>
    <mergeCell ref="E17:F17"/>
    <mergeCell ref="C18:D18"/>
    <mergeCell ref="E18:F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A25:G25"/>
    <mergeCell ref="C26:D26"/>
    <mergeCell ref="E26:F26"/>
    <mergeCell ref="C27:D27"/>
    <mergeCell ref="E27:F27"/>
    <mergeCell ref="C28:D28"/>
    <mergeCell ref="E28:F28"/>
    <mergeCell ref="A29:G29"/>
    <mergeCell ref="C30:D30"/>
    <mergeCell ref="E30:F30"/>
    <mergeCell ref="C31:D31"/>
    <mergeCell ref="E31:F31"/>
    <mergeCell ref="C32:D32"/>
    <mergeCell ref="E32:F32"/>
    <mergeCell ref="C33:D33"/>
    <mergeCell ref="E33:F33"/>
    <mergeCell ref="A34:G34"/>
    <mergeCell ref="A35:G35"/>
    <mergeCell ref="C36:D36"/>
    <mergeCell ref="E36:F36"/>
    <mergeCell ref="C37:D37"/>
    <mergeCell ref="E37:F37"/>
    <mergeCell ref="C38:D38"/>
    <mergeCell ref="E38:F38"/>
    <mergeCell ref="C39:D39"/>
    <mergeCell ref="E39:F39"/>
    <mergeCell ref="C40:D40"/>
    <mergeCell ref="E40:F40"/>
    <mergeCell ref="A41:G41"/>
    <mergeCell ref="A46:G46"/>
    <mergeCell ref="A47:F47"/>
    <mergeCell ref="A48:F48"/>
    <mergeCell ref="A49:F49"/>
    <mergeCell ref="A50:F50"/>
    <mergeCell ref="A51:F51"/>
    <mergeCell ref="A52:F52"/>
    <mergeCell ref="A53:G53"/>
  </mergeCells>
  <pageMargins left="0.75" right="0.75" top="0.393055555555556" bottom="0.472222222222222" header="0.5" footer="0.5"/>
  <pageSetup paperSize="9" scale="89" orientation="portrait"/>
  <headerFooter/>
  <legacy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68"/>
  <sheetViews>
    <sheetView topLeftCell="A36" workbookViewId="0">
      <selection activeCell="A51" sqref="$A51:$XFD67"/>
    </sheetView>
  </sheetViews>
  <sheetFormatPr defaultColWidth="8.75" defaultRowHeight="16.5"/>
  <cols>
    <col min="1" max="1" width="13.3666666666667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165</v>
      </c>
      <c r="C4" s="10" t="s">
        <v>6</v>
      </c>
      <c r="D4" s="11" t="s">
        <v>166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ht="15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2</v>
      </c>
      <c r="C7" s="18">
        <v>1</v>
      </c>
      <c r="D7" s="19"/>
      <c r="E7" s="18">
        <v>96.35</v>
      </c>
      <c r="F7" s="19"/>
      <c r="G7" s="21">
        <f>B7*C7*E7</f>
        <v>192.7</v>
      </c>
    </row>
    <row r="8" ht="16.15" customHeight="1" spans="1:12">
      <c r="A8" s="20" t="s">
        <v>15</v>
      </c>
      <c r="B8" s="20">
        <v>2</v>
      </c>
      <c r="C8" s="18">
        <v>1</v>
      </c>
      <c r="D8" s="19"/>
      <c r="E8" s="18">
        <v>206.68</v>
      </c>
      <c r="F8" s="19"/>
      <c r="G8" s="21">
        <f>B8*C8*E8</f>
        <v>413.36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606.06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ht="16.15" customHeight="1" spans="1:12">
      <c r="A13" s="20"/>
      <c r="B13" s="20"/>
      <c r="C13" s="26"/>
      <c r="D13" s="27"/>
      <c r="E13" s="26"/>
      <c r="F13" s="27"/>
      <c r="G13" s="28"/>
    </row>
    <row r="14" ht="17.25" spans="1:12">
      <c r="A14" s="20" t="s">
        <v>16</v>
      </c>
      <c r="B14" s="22"/>
      <c r="C14" s="26"/>
      <c r="D14" s="27"/>
      <c r="E14" s="26"/>
      <c r="F14" s="27"/>
      <c r="G14" s="23">
        <f>SUM(G13:G13)</f>
        <v>0</v>
      </c>
    </row>
    <row r="15" spans="1:12">
      <c r="A15" s="14" t="s">
        <v>23</v>
      </c>
      <c r="B15" s="15"/>
      <c r="C15" s="15"/>
      <c r="D15" s="15"/>
      <c r="E15" s="15"/>
      <c r="F15" s="15"/>
      <c r="G15" s="16"/>
    </row>
    <row r="16" spans="1:12">
      <c r="A16" s="20" t="s">
        <v>19</v>
      </c>
      <c r="B16" s="20" t="s">
        <v>20</v>
      </c>
      <c r="C16" s="26" t="s">
        <v>21</v>
      </c>
      <c r="D16" s="27"/>
      <c r="E16" s="26" t="s">
        <v>22</v>
      </c>
      <c r="F16" s="27"/>
      <c r="G16" s="20" t="s">
        <v>13</v>
      </c>
    </row>
    <row r="17" ht="17.25" spans="1:7">
      <c r="A17" s="29"/>
      <c r="B17" s="30"/>
      <c r="C17" s="26"/>
      <c r="D17" s="27"/>
      <c r="E17" s="31"/>
      <c r="F17" s="32"/>
      <c r="G17" s="28">
        <f>C17*E17</f>
        <v>0</v>
      </c>
    </row>
    <row r="18" ht="17.25" spans="1:7">
      <c r="A18" s="29" t="s">
        <v>16</v>
      </c>
      <c r="B18" s="30"/>
      <c r="C18" s="31"/>
      <c r="D18" s="32"/>
      <c r="E18" s="31"/>
      <c r="F18" s="32"/>
      <c r="G18" s="33">
        <f>SUM(G17:G17)</f>
        <v>0</v>
      </c>
    </row>
    <row r="19" spans="1:7">
      <c r="A19" s="24" t="s">
        <v>34</v>
      </c>
      <c r="B19" s="24"/>
      <c r="C19" s="24"/>
      <c r="D19" s="24"/>
      <c r="E19" s="24"/>
      <c r="F19" s="24"/>
      <c r="G19" s="24"/>
    </row>
    <row r="20" spans="1:7">
      <c r="A20" s="20" t="s">
        <v>35</v>
      </c>
      <c r="B20" s="20" t="s">
        <v>36</v>
      </c>
      <c r="C20" s="26" t="s">
        <v>21</v>
      </c>
      <c r="D20" s="27"/>
      <c r="E20" s="26" t="s">
        <v>37</v>
      </c>
      <c r="F20" s="27"/>
      <c r="G20" s="20" t="s">
        <v>38</v>
      </c>
    </row>
    <row r="21" ht="17.25" spans="1:7">
      <c r="A21" s="20"/>
      <c r="B21" s="22"/>
      <c r="C21" s="26"/>
      <c r="D21" s="27"/>
      <c r="E21" s="26"/>
      <c r="F21" s="27"/>
      <c r="G21" s="21">
        <f>C21*E21</f>
        <v>0</v>
      </c>
    </row>
    <row r="22" ht="17.25" spans="1:7">
      <c r="A22" s="20" t="s">
        <v>16</v>
      </c>
      <c r="B22" s="22"/>
      <c r="C22" s="26"/>
      <c r="D22" s="27"/>
      <c r="E22" s="26"/>
      <c r="F22" s="27"/>
      <c r="G22" s="21">
        <f>SUM(G21:G21)</f>
        <v>0</v>
      </c>
    </row>
    <row r="23" spans="1:7">
      <c r="A23" s="14" t="s">
        <v>39</v>
      </c>
      <c r="B23" s="15"/>
      <c r="C23" s="15"/>
      <c r="D23" s="15"/>
      <c r="E23" s="15"/>
      <c r="F23" s="15"/>
      <c r="G23" s="16"/>
    </row>
    <row r="24" spans="1:7">
      <c r="A24" s="20" t="s">
        <v>35</v>
      </c>
      <c r="B24" s="20" t="s">
        <v>36</v>
      </c>
      <c r="C24" s="26" t="s">
        <v>40</v>
      </c>
      <c r="D24" s="27"/>
      <c r="E24" s="26" t="s">
        <v>22</v>
      </c>
      <c r="F24" s="27"/>
      <c r="G24" s="20" t="s">
        <v>13</v>
      </c>
    </row>
    <row r="25" spans="1:7">
      <c r="A25" s="20" t="s">
        <v>41</v>
      </c>
      <c r="B25" s="20" t="s">
        <v>42</v>
      </c>
      <c r="C25" s="26">
        <v>2</v>
      </c>
      <c r="D25" s="27"/>
      <c r="E25" s="26">
        <v>1.74</v>
      </c>
      <c r="F25" s="27"/>
      <c r="G25" s="21">
        <f>C25*E25</f>
        <v>3.48</v>
      </c>
    </row>
    <row r="26" spans="1:7">
      <c r="A26" s="20" t="s">
        <v>43</v>
      </c>
      <c r="B26" s="20" t="s">
        <v>44</v>
      </c>
      <c r="C26" s="26">
        <v>5</v>
      </c>
      <c r="D26" s="27"/>
      <c r="E26" s="26">
        <v>0.75</v>
      </c>
      <c r="F26" s="27"/>
      <c r="G26" s="21">
        <f>C26*E26</f>
        <v>3.75</v>
      </c>
    </row>
    <row r="27" ht="17.25" spans="1:7">
      <c r="A27" s="20" t="s">
        <v>16</v>
      </c>
      <c r="B27" s="34"/>
      <c r="C27" s="26"/>
      <c r="D27" s="27"/>
      <c r="E27" s="26"/>
      <c r="F27" s="27"/>
      <c r="G27" s="23">
        <f>SUM(G25:G26)</f>
        <v>7.23</v>
      </c>
    </row>
    <row r="28" spans="1:7">
      <c r="A28" s="14" t="s">
        <v>45</v>
      </c>
      <c r="B28" s="15"/>
      <c r="C28" s="15"/>
      <c r="D28" s="15"/>
      <c r="E28" s="15"/>
      <c r="F28" s="15"/>
      <c r="G28" s="16"/>
    </row>
    <row r="29" spans="1:7">
      <c r="A29" s="35" t="s">
        <v>46</v>
      </c>
      <c r="B29" s="36"/>
      <c r="C29" s="36"/>
      <c r="D29" s="36"/>
      <c r="E29" s="15"/>
      <c r="F29" s="15"/>
      <c r="G29" s="16"/>
    </row>
    <row r="30" spans="1:7">
      <c r="A30" s="37" t="s">
        <v>47</v>
      </c>
      <c r="B30" s="37" t="s">
        <v>48</v>
      </c>
      <c r="C30" s="37" t="s">
        <v>49</v>
      </c>
      <c r="D30" s="38"/>
      <c r="E30" s="39" t="s">
        <v>50</v>
      </c>
      <c r="F30" s="27"/>
      <c r="G30" s="20" t="s">
        <v>13</v>
      </c>
    </row>
    <row r="31" spans="1:7">
      <c r="A31" s="20" t="s">
        <v>51</v>
      </c>
      <c r="B31" s="20">
        <v>180000</v>
      </c>
      <c r="C31" s="52">
        <v>5</v>
      </c>
      <c r="D31" s="38"/>
      <c r="E31" s="40">
        <v>1</v>
      </c>
      <c r="F31" s="41"/>
      <c r="G31" s="21">
        <f t="shared" ref="G31:G37" si="0">IFERROR(B31/C31/12/22/8*E31,0)</f>
        <v>17.0454545454545</v>
      </c>
    </row>
    <row r="32" spans="1:7">
      <c r="A32" s="20" t="s">
        <v>77</v>
      </c>
      <c r="B32" s="20">
        <v>138000</v>
      </c>
      <c r="C32" s="26">
        <v>5</v>
      </c>
      <c r="D32" s="27"/>
      <c r="E32" s="39">
        <v>1</v>
      </c>
      <c r="F32" s="27"/>
      <c r="G32" s="21">
        <f t="shared" si="0"/>
        <v>13.0681818181818</v>
      </c>
    </row>
    <row r="33" spans="1:7">
      <c r="A33" s="26" t="s">
        <v>92</v>
      </c>
      <c r="B33" s="20">
        <v>88500</v>
      </c>
      <c r="C33" s="26">
        <v>5</v>
      </c>
      <c r="D33" s="27"/>
      <c r="E33" s="39">
        <v>1</v>
      </c>
      <c r="F33" s="27"/>
      <c r="G33" s="21">
        <f t="shared" si="0"/>
        <v>8.38068181818182</v>
      </c>
    </row>
    <row r="34" spans="1:7">
      <c r="A34" s="26" t="s">
        <v>86</v>
      </c>
      <c r="B34" s="20">
        <v>1188</v>
      </c>
      <c r="C34" s="26">
        <v>5</v>
      </c>
      <c r="D34" s="27"/>
      <c r="E34" s="39">
        <v>1</v>
      </c>
      <c r="F34" s="27"/>
      <c r="G34" s="21">
        <f t="shared" si="0"/>
        <v>0.1125</v>
      </c>
    </row>
    <row r="35" spans="1:7">
      <c r="A35" s="26" t="s">
        <v>52</v>
      </c>
      <c r="B35" s="20">
        <v>4000</v>
      </c>
      <c r="C35" s="26">
        <v>5</v>
      </c>
      <c r="D35" s="27"/>
      <c r="E35" s="39">
        <v>1</v>
      </c>
      <c r="F35" s="27"/>
      <c r="G35" s="21">
        <f t="shared" si="0"/>
        <v>0.378787878787879</v>
      </c>
    </row>
    <row r="36" spans="1:7">
      <c r="A36" s="26" t="s">
        <v>53</v>
      </c>
      <c r="B36" s="20">
        <v>3550</v>
      </c>
      <c r="C36" s="26">
        <v>5</v>
      </c>
      <c r="D36" s="27"/>
      <c r="E36" s="39">
        <v>1</v>
      </c>
      <c r="F36" s="27"/>
      <c r="G36" s="21">
        <f t="shared" si="0"/>
        <v>0.336174242424242</v>
      </c>
    </row>
    <row r="37" spans="1:7">
      <c r="A37" s="26" t="s">
        <v>87</v>
      </c>
      <c r="B37" s="20">
        <v>5000</v>
      </c>
      <c r="C37" s="26">
        <v>5</v>
      </c>
      <c r="D37" s="27"/>
      <c r="E37" s="39">
        <v>1</v>
      </c>
      <c r="F37" s="27"/>
      <c r="G37" s="21">
        <f t="shared" si="0"/>
        <v>0.473484848484848</v>
      </c>
    </row>
    <row r="38" ht="17.25" spans="1:7">
      <c r="A38" s="26" t="s">
        <v>16</v>
      </c>
      <c r="B38" s="34"/>
      <c r="C38" s="26"/>
      <c r="D38" s="27"/>
      <c r="E38" s="39"/>
      <c r="F38" s="27"/>
      <c r="G38" s="23">
        <f>SUM(G31:G37)</f>
        <v>39.7952651515152</v>
      </c>
    </row>
    <row r="39" spans="1:7">
      <c r="A39" s="42" t="s">
        <v>54</v>
      </c>
      <c r="B39" s="43"/>
      <c r="C39" s="43"/>
      <c r="D39" s="43"/>
      <c r="E39" s="43"/>
      <c r="F39" s="43"/>
      <c r="G39" s="44"/>
    </row>
    <row r="40" ht="30" spans="1:7">
      <c r="A40" s="17" t="s">
        <v>35</v>
      </c>
      <c r="B40" s="17" t="s">
        <v>48</v>
      </c>
      <c r="C40" s="18" t="s">
        <v>55</v>
      </c>
      <c r="D40" s="17" t="s">
        <v>56</v>
      </c>
      <c r="E40" s="17" t="s">
        <v>49</v>
      </c>
      <c r="F40" s="17" t="s">
        <v>50</v>
      </c>
      <c r="G40" s="17" t="s">
        <v>13</v>
      </c>
    </row>
    <row r="41" ht="15" spans="1:7">
      <c r="A41" s="20" t="s">
        <v>88</v>
      </c>
      <c r="B41" s="45">
        <v>46244103.63</v>
      </c>
      <c r="C41" s="20">
        <v>13777</v>
      </c>
      <c r="D41" s="20">
        <v>580</v>
      </c>
      <c r="E41" s="20">
        <v>50</v>
      </c>
      <c r="F41" s="20">
        <v>1</v>
      </c>
      <c r="G41" s="21">
        <f>IFERROR(B41/C41/E41/12/22/8*D41*F41,0)</f>
        <v>18.4359610834428</v>
      </c>
    </row>
    <row r="42" ht="17.25" spans="1:7">
      <c r="A42" s="20" t="s">
        <v>16</v>
      </c>
      <c r="B42" s="20"/>
      <c r="C42" s="20"/>
      <c r="D42" s="20"/>
      <c r="E42" s="20"/>
      <c r="F42" s="20"/>
      <c r="G42" s="33">
        <f>SUM(G41:G41)</f>
        <v>18.4359610834428</v>
      </c>
    </row>
    <row r="43" ht="15" spans="1:7">
      <c r="A43" s="24" t="s">
        <v>58</v>
      </c>
      <c r="B43" s="24"/>
      <c r="C43" s="24"/>
      <c r="D43" s="24"/>
      <c r="E43" s="24"/>
      <c r="F43" s="24"/>
      <c r="G43" s="24"/>
    </row>
    <row r="44" spans="1:7">
      <c r="A44" s="14" t="s">
        <v>59</v>
      </c>
      <c r="B44" s="15"/>
      <c r="C44" s="15"/>
      <c r="D44" s="15"/>
      <c r="E44" s="15"/>
      <c r="F44" s="16"/>
      <c r="G44" s="21">
        <f>(G9+G14+G18+G27+G38+G42)*G45</f>
        <v>120.873820722292</v>
      </c>
    </row>
    <row r="45" spans="1:7">
      <c r="A45" s="14" t="s">
        <v>60</v>
      </c>
      <c r="B45" s="15"/>
      <c r="C45" s="15"/>
      <c r="D45" s="15"/>
      <c r="E45" s="15"/>
      <c r="F45" s="16"/>
      <c r="G45" s="28">
        <v>0.18</v>
      </c>
    </row>
    <row r="46" spans="1:7">
      <c r="A46" s="46" t="s">
        <v>61</v>
      </c>
      <c r="B46" s="47"/>
      <c r="C46" s="47"/>
      <c r="D46" s="47"/>
      <c r="E46" s="47"/>
      <c r="F46" s="48"/>
      <c r="G46" s="28">
        <f>G47</f>
        <v>0.16</v>
      </c>
    </row>
    <row r="47" spans="1:7">
      <c r="A47" s="14" t="s">
        <v>62</v>
      </c>
      <c r="B47" s="15"/>
      <c r="C47" s="15"/>
      <c r="D47" s="15"/>
      <c r="E47" s="15"/>
      <c r="F47" s="16"/>
      <c r="G47" s="28">
        <v>0.16</v>
      </c>
    </row>
    <row r="48" ht="17.25" spans="1:7">
      <c r="A48" s="49" t="s">
        <v>16</v>
      </c>
      <c r="B48" s="50"/>
      <c r="C48" s="50"/>
      <c r="D48" s="50"/>
      <c r="E48" s="50"/>
      <c r="F48" s="51"/>
      <c r="G48" s="33">
        <f>G44+G46</f>
        <v>121.033820722292</v>
      </c>
    </row>
    <row r="49" ht="17.25" spans="1:7">
      <c r="A49" s="14" t="s">
        <v>63</v>
      </c>
      <c r="B49" s="15"/>
      <c r="C49" s="15"/>
      <c r="D49" s="15"/>
      <c r="E49" s="15"/>
      <c r="F49" s="16"/>
      <c r="G49" s="23">
        <f>G9+G14+G18+G22+G27+G38+G42+G48</f>
        <v>792.55504695725</v>
      </c>
    </row>
    <row r="50" ht="15" spans="1:7">
      <c r="A50" s="46" t="s">
        <v>64</v>
      </c>
      <c r="B50" s="47"/>
      <c r="C50" s="47"/>
      <c r="D50" s="47"/>
      <c r="E50" s="47"/>
      <c r="F50" s="47"/>
      <c r="G50" s="48"/>
    </row>
    <row r="68" ht="13.5"/>
  </sheetData>
  <mergeCells count="72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A15:G15"/>
    <mergeCell ref="C16:D16"/>
    <mergeCell ref="E16:F16"/>
    <mergeCell ref="C17:D17"/>
    <mergeCell ref="E17:F17"/>
    <mergeCell ref="C18:D18"/>
    <mergeCell ref="E18:F18"/>
    <mergeCell ref="A19:G19"/>
    <mergeCell ref="C20:D20"/>
    <mergeCell ref="E20:F20"/>
    <mergeCell ref="C21:D21"/>
    <mergeCell ref="E21:F21"/>
    <mergeCell ref="C22:D22"/>
    <mergeCell ref="E22:F22"/>
    <mergeCell ref="A23:G23"/>
    <mergeCell ref="C24:D24"/>
    <mergeCell ref="E24:F24"/>
    <mergeCell ref="C25:D25"/>
    <mergeCell ref="E25:F25"/>
    <mergeCell ref="C26:D26"/>
    <mergeCell ref="E26:F26"/>
    <mergeCell ref="C27:D27"/>
    <mergeCell ref="E27:F27"/>
    <mergeCell ref="A28:G28"/>
    <mergeCell ref="A29:G29"/>
    <mergeCell ref="C30:D30"/>
    <mergeCell ref="E30:F30"/>
    <mergeCell ref="C31:D31"/>
    <mergeCell ref="E31:F31"/>
    <mergeCell ref="C32:D32"/>
    <mergeCell ref="E32:F32"/>
    <mergeCell ref="C33:D33"/>
    <mergeCell ref="E33:F33"/>
    <mergeCell ref="C34:D34"/>
    <mergeCell ref="E34:F34"/>
    <mergeCell ref="C35:D35"/>
    <mergeCell ref="E35:F35"/>
    <mergeCell ref="C36:D36"/>
    <mergeCell ref="E36:F36"/>
    <mergeCell ref="C37:D37"/>
    <mergeCell ref="E37:F37"/>
    <mergeCell ref="C38:D38"/>
    <mergeCell ref="E38:F38"/>
    <mergeCell ref="A39:G39"/>
    <mergeCell ref="A43:G43"/>
    <mergeCell ref="A44:F44"/>
    <mergeCell ref="A45:F45"/>
    <mergeCell ref="A46:F46"/>
    <mergeCell ref="A47:F47"/>
    <mergeCell ref="A48:F48"/>
    <mergeCell ref="A49:F49"/>
    <mergeCell ref="A50:G50"/>
  </mergeCells>
  <pageMargins left="0.7" right="0.7" top="0.511805555555556" bottom="0.511805555555556" header="0.3" footer="0.3"/>
  <pageSetup paperSize="9" scale="89" orientation="portrait"/>
  <headerFooter/>
  <legacy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63"/>
  <sheetViews>
    <sheetView topLeftCell="A47" workbookViewId="0">
      <selection activeCell="A64" sqref="$A64:$XFD73"/>
    </sheetView>
  </sheetViews>
  <sheetFormatPr defaultColWidth="8.75" defaultRowHeight="16.5"/>
  <cols>
    <col min="1" max="1" width="21.625" style="1" customWidth="1"/>
    <col min="2" max="2" width="16" style="1" customWidth="1"/>
    <col min="3" max="3" width="10.8833333333333" style="1" customWidth="1"/>
    <col min="4" max="4" width="10.3833333333333" style="1" customWidth="1"/>
    <col min="5" max="5" width="11.3833333333333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32.25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28.5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167</v>
      </c>
      <c r="C4" s="10" t="s">
        <v>6</v>
      </c>
      <c r="D4" s="11" t="s">
        <v>168</v>
      </c>
      <c r="E4" s="11"/>
      <c r="F4" s="11"/>
      <c r="G4" s="12"/>
      <c r="H4" s="13"/>
      <c r="I4" s="13"/>
      <c r="J4" s="13"/>
      <c r="K4" s="13"/>
    </row>
    <row r="5" spans="1:12">
      <c r="A5" s="14" t="s">
        <v>8</v>
      </c>
      <c r="B5" s="15"/>
      <c r="C5" s="15"/>
      <c r="D5" s="15"/>
      <c r="E5" s="15"/>
      <c r="F5" s="15"/>
      <c r="G5" s="16"/>
    </row>
    <row r="6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spans="1:12">
      <c r="A7" s="20" t="s">
        <v>14</v>
      </c>
      <c r="B7" s="20">
        <v>2</v>
      </c>
      <c r="C7" s="18">
        <v>4.5</v>
      </c>
      <c r="D7" s="19"/>
      <c r="E7" s="18">
        <v>96.35</v>
      </c>
      <c r="F7" s="19"/>
      <c r="G7" s="21">
        <f>B7*C7*E7</f>
        <v>867.15</v>
      </c>
    </row>
    <row r="8" spans="1:12">
      <c r="A8" s="20" t="s">
        <v>15</v>
      </c>
      <c r="B8" s="20">
        <v>2</v>
      </c>
      <c r="C8" s="18">
        <v>4.5</v>
      </c>
      <c r="D8" s="19"/>
      <c r="E8" s="18">
        <v>206.68</v>
      </c>
      <c r="F8" s="19"/>
      <c r="G8" s="21">
        <f>B8*C8*E8</f>
        <v>1860.12</v>
      </c>
    </row>
    <row r="9" ht="17.25" spans="1:12">
      <c r="A9" s="20" t="s">
        <v>16</v>
      </c>
      <c r="B9" s="20"/>
      <c r="C9" s="18"/>
      <c r="D9" s="19"/>
      <c r="E9" s="18"/>
      <c r="F9" s="19"/>
      <c r="G9" s="23">
        <f>SUM(G7:G8)</f>
        <v>2727.27</v>
      </c>
    </row>
    <row r="10" spans="1:12">
      <c r="A10" s="24" t="s">
        <v>17</v>
      </c>
      <c r="B10" s="24"/>
      <c r="C10" s="24"/>
      <c r="D10" s="24"/>
      <c r="E10" s="24"/>
      <c r="F10" s="24"/>
      <c r="G10" s="24"/>
    </row>
    <row r="11" spans="1:12">
      <c r="A11" s="25" t="s">
        <v>18</v>
      </c>
      <c r="B11" s="25"/>
      <c r="C11" s="25"/>
      <c r="D11" s="25"/>
      <c r="E11" s="25"/>
      <c r="F11" s="25"/>
      <c r="G11" s="25"/>
    </row>
    <row r="12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ht="17.25" spans="1:12">
      <c r="A13" s="20" t="s">
        <v>99</v>
      </c>
      <c r="B13" s="22" t="s">
        <v>103</v>
      </c>
      <c r="C13" s="26">
        <v>1</v>
      </c>
      <c r="D13" s="27"/>
      <c r="E13" s="26">
        <v>0.33</v>
      </c>
      <c r="F13" s="27"/>
      <c r="G13" s="28">
        <f>C13*E13</f>
        <v>0.33</v>
      </c>
    </row>
    <row r="14" s="1" customFormat="1" ht="17.25" spans="1:12">
      <c r="A14" s="20" t="s">
        <v>100</v>
      </c>
      <c r="B14" s="20" t="s">
        <v>33</v>
      </c>
      <c r="C14" s="26">
        <v>2</v>
      </c>
      <c r="D14" s="27"/>
      <c r="E14" s="26">
        <v>42</v>
      </c>
      <c r="F14" s="27"/>
      <c r="G14" s="28">
        <f>C14*E14</f>
        <v>84</v>
      </c>
    </row>
    <row r="15" ht="17.25" spans="1:12">
      <c r="A15" s="20" t="s">
        <v>101</v>
      </c>
      <c r="B15" s="22" t="s">
        <v>33</v>
      </c>
      <c r="C15" s="26">
        <v>1</v>
      </c>
      <c r="D15" s="27"/>
      <c r="E15" s="26">
        <v>38</v>
      </c>
      <c r="F15" s="27"/>
      <c r="G15" s="28">
        <f>C15*E15</f>
        <v>38</v>
      </c>
    </row>
    <row r="16" ht="17.25" spans="1:12">
      <c r="A16" s="20" t="s">
        <v>102</v>
      </c>
      <c r="B16" s="22" t="s">
        <v>103</v>
      </c>
      <c r="C16" s="26">
        <v>1</v>
      </c>
      <c r="D16" s="27"/>
      <c r="E16" s="26">
        <v>10</v>
      </c>
      <c r="F16" s="27"/>
      <c r="G16" s="21">
        <f>C16*E16</f>
        <v>10</v>
      </c>
    </row>
    <row r="17" ht="17.25" spans="1:7">
      <c r="A17" s="20" t="s">
        <v>16</v>
      </c>
      <c r="B17" s="22"/>
      <c r="C17" s="26"/>
      <c r="D17" s="27"/>
      <c r="E17" s="26"/>
      <c r="F17" s="27"/>
      <c r="G17" s="23">
        <f>SUM(G13:G16)</f>
        <v>132.33</v>
      </c>
    </row>
    <row r="18" spans="1:7">
      <c r="A18" s="14" t="s">
        <v>23</v>
      </c>
      <c r="B18" s="15"/>
      <c r="C18" s="15"/>
      <c r="D18" s="15"/>
      <c r="E18" s="15"/>
      <c r="F18" s="15"/>
      <c r="G18" s="16"/>
    </row>
    <row r="19" spans="1:7">
      <c r="A19" s="20" t="s">
        <v>19</v>
      </c>
      <c r="B19" s="20" t="s">
        <v>20</v>
      </c>
      <c r="C19" s="26" t="s">
        <v>21</v>
      </c>
      <c r="D19" s="27"/>
      <c r="E19" s="26" t="s">
        <v>22</v>
      </c>
      <c r="F19" s="27"/>
      <c r="G19" s="20" t="s">
        <v>13</v>
      </c>
    </row>
    <row r="20" spans="1:7">
      <c r="A20" s="20" t="s">
        <v>24</v>
      </c>
      <c r="B20" s="20" t="s">
        <v>25</v>
      </c>
      <c r="C20" s="26">
        <v>4</v>
      </c>
      <c r="D20" s="27"/>
      <c r="E20" s="26">
        <v>0.32</v>
      </c>
      <c r="F20" s="27"/>
      <c r="G20" s="28">
        <f t="shared" ref="G20:G35" si="0">C20*E20</f>
        <v>1.28</v>
      </c>
    </row>
    <row r="21" spans="1:7">
      <c r="A21" s="20" t="s">
        <v>26</v>
      </c>
      <c r="B21" s="20" t="s">
        <v>25</v>
      </c>
      <c r="C21" s="26">
        <v>4</v>
      </c>
      <c r="D21" s="27"/>
      <c r="E21" s="26">
        <v>0.45</v>
      </c>
      <c r="F21" s="27"/>
      <c r="G21" s="28">
        <f t="shared" si="0"/>
        <v>1.8</v>
      </c>
    </row>
    <row r="22" spans="1:7">
      <c r="A22" s="20" t="s">
        <v>27</v>
      </c>
      <c r="B22" s="20" t="s">
        <v>28</v>
      </c>
      <c r="C22" s="26">
        <v>3</v>
      </c>
      <c r="D22" s="27"/>
      <c r="E22" s="26">
        <v>2.3</v>
      </c>
      <c r="F22" s="27"/>
      <c r="G22" s="28">
        <f t="shared" si="0"/>
        <v>6.9</v>
      </c>
    </row>
    <row r="23" spans="1:7">
      <c r="A23" s="20" t="s">
        <v>29</v>
      </c>
      <c r="B23" s="20" t="s">
        <v>25</v>
      </c>
      <c r="C23" s="26">
        <v>1</v>
      </c>
      <c r="D23" s="27"/>
      <c r="E23" s="26">
        <v>3.5</v>
      </c>
      <c r="F23" s="27"/>
      <c r="G23" s="28">
        <f t="shared" si="0"/>
        <v>3.5</v>
      </c>
    </row>
    <row r="24" spans="1:7">
      <c r="A24" s="20" t="s">
        <v>30</v>
      </c>
      <c r="B24" s="20" t="s">
        <v>31</v>
      </c>
      <c r="C24" s="26">
        <v>0.5</v>
      </c>
      <c r="D24" s="27"/>
      <c r="E24" s="26">
        <v>5.7</v>
      </c>
      <c r="F24" s="27"/>
      <c r="G24" s="28">
        <f t="shared" si="0"/>
        <v>2.85</v>
      </c>
    </row>
    <row r="25" spans="1:7">
      <c r="A25" s="20" t="s">
        <v>32</v>
      </c>
      <c r="B25" s="20" t="s">
        <v>33</v>
      </c>
      <c r="C25" s="26">
        <v>1</v>
      </c>
      <c r="D25" s="27"/>
      <c r="E25" s="26">
        <v>0.38</v>
      </c>
      <c r="F25" s="27"/>
      <c r="G25" s="28">
        <f t="shared" si="0"/>
        <v>0.38</v>
      </c>
    </row>
    <row r="26" spans="1:7">
      <c r="A26" s="20" t="s">
        <v>83</v>
      </c>
      <c r="B26" s="20" t="s">
        <v>84</v>
      </c>
      <c r="C26" s="26">
        <v>2</v>
      </c>
      <c r="D26" s="27"/>
      <c r="E26" s="26">
        <v>7.6</v>
      </c>
      <c r="F26" s="27"/>
      <c r="G26" s="28">
        <f t="shared" si="0"/>
        <v>15.2</v>
      </c>
    </row>
    <row r="27" s="1" customFormat="1" ht="17.25" spans="1:7">
      <c r="A27" s="29" t="s">
        <v>104</v>
      </c>
      <c r="B27" s="30" t="s">
        <v>33</v>
      </c>
      <c r="C27" s="26">
        <v>3</v>
      </c>
      <c r="D27" s="27"/>
      <c r="E27" s="31">
        <v>0.6</v>
      </c>
      <c r="F27" s="32"/>
      <c r="G27" s="28">
        <f t="shared" si="0"/>
        <v>1.8</v>
      </c>
    </row>
    <row r="28" s="1" customFormat="1" ht="17.25" spans="1:7">
      <c r="A28" s="20" t="s">
        <v>105</v>
      </c>
      <c r="B28" s="20" t="s">
        <v>31</v>
      </c>
      <c r="C28" s="26">
        <v>0.5</v>
      </c>
      <c r="D28" s="27"/>
      <c r="E28" s="26">
        <v>6</v>
      </c>
      <c r="F28" s="27"/>
      <c r="G28" s="28">
        <f t="shared" si="0"/>
        <v>3</v>
      </c>
    </row>
    <row r="29" spans="1:7">
      <c r="A29" s="29" t="s">
        <v>85</v>
      </c>
      <c r="B29" s="29" t="s">
        <v>25</v>
      </c>
      <c r="C29" s="26">
        <v>1</v>
      </c>
      <c r="D29" s="27"/>
      <c r="E29" s="31">
        <v>280</v>
      </c>
      <c r="F29" s="32"/>
      <c r="G29" s="28">
        <f t="shared" si="0"/>
        <v>280</v>
      </c>
    </row>
    <row r="30" spans="1:7">
      <c r="A30" s="29" t="s">
        <v>80</v>
      </c>
      <c r="B30" s="29" t="s">
        <v>33</v>
      </c>
      <c r="C30" s="26">
        <v>4</v>
      </c>
      <c r="D30" s="27"/>
      <c r="E30" s="31">
        <v>0.7</v>
      </c>
      <c r="F30" s="32"/>
      <c r="G30" s="28">
        <f t="shared" si="0"/>
        <v>2.8</v>
      </c>
    </row>
    <row r="31" ht="17.25" spans="1:7">
      <c r="A31" s="29" t="s">
        <v>16</v>
      </c>
      <c r="B31" s="30"/>
      <c r="C31" s="31"/>
      <c r="D31" s="32"/>
      <c r="E31" s="31"/>
      <c r="F31" s="32"/>
      <c r="G31" s="33">
        <f>SUM(G20:G30)</f>
        <v>319.51</v>
      </c>
    </row>
    <row r="32" spans="1:7">
      <c r="A32" s="24" t="s">
        <v>34</v>
      </c>
      <c r="B32" s="24"/>
      <c r="C32" s="24"/>
      <c r="D32" s="24"/>
      <c r="E32" s="24"/>
      <c r="F32" s="24"/>
      <c r="G32" s="24"/>
    </row>
    <row r="33" spans="1:7">
      <c r="A33" s="20" t="s">
        <v>35</v>
      </c>
      <c r="B33" s="20" t="s">
        <v>36</v>
      </c>
      <c r="C33" s="26" t="s">
        <v>21</v>
      </c>
      <c r="D33" s="27"/>
      <c r="E33" s="26" t="s">
        <v>37</v>
      </c>
      <c r="F33" s="27"/>
      <c r="G33" s="20" t="s">
        <v>38</v>
      </c>
    </row>
    <row r="34" ht="17.25" spans="1:7">
      <c r="A34" s="20" t="s">
        <v>140</v>
      </c>
      <c r="B34" s="22" t="s">
        <v>160</v>
      </c>
      <c r="C34" s="26">
        <v>2</v>
      </c>
      <c r="D34" s="27"/>
      <c r="E34" s="26">
        <v>93</v>
      </c>
      <c r="F34" s="27"/>
      <c r="G34" s="21">
        <f>C34*E34</f>
        <v>186</v>
      </c>
    </row>
    <row r="35" ht="17.25" spans="1:7">
      <c r="A35" s="20" t="s">
        <v>16</v>
      </c>
      <c r="B35" s="22"/>
      <c r="C35" s="26"/>
      <c r="D35" s="27"/>
      <c r="E35" s="26"/>
      <c r="F35" s="27"/>
      <c r="G35" s="21">
        <f>SUM(G34:G34)</f>
        <v>186</v>
      </c>
    </row>
    <row r="36" spans="1:7">
      <c r="A36" s="14" t="s">
        <v>39</v>
      </c>
      <c r="B36" s="15"/>
      <c r="C36" s="15"/>
      <c r="D36" s="15"/>
      <c r="E36" s="15"/>
      <c r="F36" s="15"/>
      <c r="G36" s="16"/>
    </row>
    <row r="37" spans="1:7">
      <c r="A37" s="20" t="s">
        <v>35</v>
      </c>
      <c r="B37" s="20" t="s">
        <v>36</v>
      </c>
      <c r="C37" s="26" t="s">
        <v>40</v>
      </c>
      <c r="D37" s="27"/>
      <c r="E37" s="26" t="s">
        <v>22</v>
      </c>
      <c r="F37" s="27"/>
      <c r="G37" s="20" t="s">
        <v>13</v>
      </c>
    </row>
    <row r="38" spans="1:7">
      <c r="A38" s="20" t="s">
        <v>41</v>
      </c>
      <c r="B38" s="20" t="s">
        <v>42</v>
      </c>
      <c r="C38" s="26">
        <v>2</v>
      </c>
      <c r="D38" s="27"/>
      <c r="E38" s="26">
        <v>1.74</v>
      </c>
      <c r="F38" s="27"/>
      <c r="G38" s="21">
        <f>C38*E38</f>
        <v>3.48</v>
      </c>
    </row>
    <row r="39" spans="1:7">
      <c r="A39" s="20" t="s">
        <v>43</v>
      </c>
      <c r="B39" s="20" t="s">
        <v>44</v>
      </c>
      <c r="C39" s="26">
        <v>5</v>
      </c>
      <c r="D39" s="27"/>
      <c r="E39" s="26">
        <v>0.75</v>
      </c>
      <c r="F39" s="27"/>
      <c r="G39" s="21">
        <f>C39*E39</f>
        <v>3.75</v>
      </c>
    </row>
    <row r="40" ht="17.25" spans="1:7">
      <c r="A40" s="20" t="s">
        <v>16</v>
      </c>
      <c r="B40" s="34"/>
      <c r="C40" s="26"/>
      <c r="D40" s="27"/>
      <c r="E40" s="26"/>
      <c r="F40" s="27"/>
      <c r="G40" s="23">
        <f>SUM(G38:G39)</f>
        <v>7.23</v>
      </c>
    </row>
    <row r="41" spans="1:7">
      <c r="A41" s="14" t="s">
        <v>45</v>
      </c>
      <c r="B41" s="15"/>
      <c r="C41" s="15"/>
      <c r="D41" s="15"/>
      <c r="E41" s="15"/>
      <c r="F41" s="15"/>
      <c r="G41" s="16"/>
    </row>
    <row r="42" spans="1:7">
      <c r="A42" s="35" t="s">
        <v>46</v>
      </c>
      <c r="B42" s="36"/>
      <c r="C42" s="36"/>
      <c r="D42" s="36"/>
      <c r="E42" s="15"/>
      <c r="F42" s="15"/>
      <c r="G42" s="16"/>
    </row>
    <row r="43" spans="1:7">
      <c r="A43" s="37" t="s">
        <v>47</v>
      </c>
      <c r="B43" s="37" t="s">
        <v>48</v>
      </c>
      <c r="C43" s="37" t="s">
        <v>49</v>
      </c>
      <c r="D43" s="38"/>
      <c r="E43" s="39" t="s">
        <v>50</v>
      </c>
      <c r="F43" s="27"/>
      <c r="G43" s="20" t="s">
        <v>13</v>
      </c>
    </row>
    <row r="44" spans="1:7">
      <c r="A44" s="20" t="s">
        <v>51</v>
      </c>
      <c r="B44" s="20">
        <v>180000</v>
      </c>
      <c r="C44" s="52">
        <v>5</v>
      </c>
      <c r="D44" s="38"/>
      <c r="E44" s="40">
        <v>4.5</v>
      </c>
      <c r="F44" s="41"/>
      <c r="G44" s="21">
        <f t="shared" ref="G44:G50" si="1">IFERROR(B44/C44/12/22/8*E44,0)</f>
        <v>76.7045454545455</v>
      </c>
    </row>
    <row r="45" spans="1:7">
      <c r="A45" s="20" t="s">
        <v>77</v>
      </c>
      <c r="B45" s="20">
        <v>138000</v>
      </c>
      <c r="C45" s="26">
        <v>5</v>
      </c>
      <c r="D45" s="27"/>
      <c r="E45" s="40">
        <v>4.5</v>
      </c>
      <c r="F45" s="41"/>
      <c r="G45" s="21">
        <f t="shared" si="1"/>
        <v>58.8068181818182</v>
      </c>
    </row>
    <row r="46" spans="1:7">
      <c r="A46" s="26" t="s">
        <v>92</v>
      </c>
      <c r="B46" s="20">
        <v>88500</v>
      </c>
      <c r="C46" s="26">
        <v>5</v>
      </c>
      <c r="D46" s="27"/>
      <c r="E46" s="40">
        <v>4.5</v>
      </c>
      <c r="F46" s="41"/>
      <c r="G46" s="21">
        <f t="shared" si="1"/>
        <v>37.7130681818182</v>
      </c>
    </row>
    <row r="47" spans="1:7">
      <c r="A47" s="26" t="s">
        <v>86</v>
      </c>
      <c r="B47" s="20">
        <v>1188</v>
      </c>
      <c r="C47" s="26">
        <v>5</v>
      </c>
      <c r="D47" s="27"/>
      <c r="E47" s="40">
        <v>4.5</v>
      </c>
      <c r="F47" s="41"/>
      <c r="G47" s="21">
        <f t="shared" si="1"/>
        <v>0.50625</v>
      </c>
    </row>
    <row r="48" spans="1:7">
      <c r="A48" s="26" t="s">
        <v>52</v>
      </c>
      <c r="B48" s="20">
        <v>4000</v>
      </c>
      <c r="C48" s="26">
        <v>5</v>
      </c>
      <c r="D48" s="27"/>
      <c r="E48" s="40">
        <v>4.5</v>
      </c>
      <c r="F48" s="41"/>
      <c r="G48" s="21">
        <f t="shared" si="1"/>
        <v>1.70454545454545</v>
      </c>
    </row>
    <row r="49" spans="1:7">
      <c r="A49" s="26" t="s">
        <v>53</v>
      </c>
      <c r="B49" s="20">
        <v>3550</v>
      </c>
      <c r="C49" s="26">
        <v>5</v>
      </c>
      <c r="D49" s="27"/>
      <c r="E49" s="40">
        <v>4.5</v>
      </c>
      <c r="F49" s="41"/>
      <c r="G49" s="21">
        <f t="shared" si="1"/>
        <v>1.51278409090909</v>
      </c>
    </row>
    <row r="50" spans="1:7">
      <c r="A50" s="26" t="s">
        <v>87</v>
      </c>
      <c r="B50" s="20">
        <v>5000</v>
      </c>
      <c r="C50" s="26">
        <v>5</v>
      </c>
      <c r="D50" s="27"/>
      <c r="E50" s="40">
        <v>4.5</v>
      </c>
      <c r="F50" s="41"/>
      <c r="G50" s="21">
        <f t="shared" si="1"/>
        <v>2.13068181818182</v>
      </c>
    </row>
    <row r="51" ht="17.25" spans="1:7">
      <c r="A51" s="26" t="s">
        <v>16</v>
      </c>
      <c r="B51" s="34"/>
      <c r="C51" s="26"/>
      <c r="D51" s="27"/>
      <c r="E51" s="39"/>
      <c r="F51" s="27"/>
      <c r="G51" s="23">
        <f>SUM(G44:G50)</f>
        <v>179.078693181818</v>
      </c>
    </row>
    <row r="52" spans="1:7">
      <c r="A52" s="42" t="s">
        <v>54</v>
      </c>
      <c r="B52" s="43"/>
      <c r="C52" s="43"/>
      <c r="D52" s="43"/>
      <c r="E52" s="43"/>
      <c r="F52" s="43"/>
      <c r="G52" s="44"/>
    </row>
    <row r="53" ht="30" spans="1:7">
      <c r="A53" s="17" t="s">
        <v>35</v>
      </c>
      <c r="B53" s="17" t="s">
        <v>48</v>
      </c>
      <c r="C53" s="18" t="s">
        <v>55</v>
      </c>
      <c r="D53" s="17" t="s">
        <v>56</v>
      </c>
      <c r="E53" s="17" t="s">
        <v>49</v>
      </c>
      <c r="F53" s="17" t="s">
        <v>50</v>
      </c>
      <c r="G53" s="17" t="s">
        <v>13</v>
      </c>
    </row>
    <row r="54" ht="15" spans="1:7">
      <c r="A54" s="20" t="s">
        <v>88</v>
      </c>
      <c r="B54" s="45">
        <v>46244103.63</v>
      </c>
      <c r="C54" s="20">
        <v>13777</v>
      </c>
      <c r="D54" s="20">
        <v>580</v>
      </c>
      <c r="E54" s="20">
        <v>50</v>
      </c>
      <c r="F54" s="20">
        <v>4.5</v>
      </c>
      <c r="G54" s="21">
        <f>IFERROR(B54/C54/E54/12/22/8*D54*F54,0)</f>
        <v>82.9618248754924</v>
      </c>
    </row>
    <row r="55" ht="17.25" spans="1:7">
      <c r="A55" s="20" t="s">
        <v>16</v>
      </c>
      <c r="B55" s="20"/>
      <c r="C55" s="20"/>
      <c r="D55" s="20"/>
      <c r="E55" s="20"/>
      <c r="F55" s="20"/>
      <c r="G55" s="33">
        <f>SUM(G54:G54)</f>
        <v>82.9618248754924</v>
      </c>
    </row>
    <row r="56" ht="15" spans="1:7">
      <c r="A56" s="24" t="s">
        <v>58</v>
      </c>
      <c r="B56" s="24"/>
      <c r="C56" s="24"/>
      <c r="D56" s="24"/>
      <c r="E56" s="24"/>
      <c r="F56" s="24"/>
      <c r="G56" s="24"/>
    </row>
    <row r="57" spans="1:7">
      <c r="A57" s="14" t="s">
        <v>59</v>
      </c>
      <c r="B57" s="15"/>
      <c r="C57" s="15"/>
      <c r="D57" s="15"/>
      <c r="E57" s="15"/>
      <c r="F57" s="16"/>
      <c r="G57" s="21">
        <f>(G9+G17+G31+G40+G51+G55)*G58</f>
        <v>620.708493250316</v>
      </c>
    </row>
    <row r="58" spans="1:7">
      <c r="A58" s="14" t="s">
        <v>60</v>
      </c>
      <c r="B58" s="15"/>
      <c r="C58" s="15"/>
      <c r="D58" s="15"/>
      <c r="E58" s="15"/>
      <c r="F58" s="16"/>
      <c r="G58" s="28">
        <v>0.18</v>
      </c>
    </row>
    <row r="59" spans="1:7">
      <c r="A59" s="46" t="s">
        <v>61</v>
      </c>
      <c r="B59" s="47"/>
      <c r="C59" s="47"/>
      <c r="D59" s="47"/>
      <c r="E59" s="47"/>
      <c r="F59" s="48"/>
      <c r="G59" s="28">
        <f>G60</f>
        <v>0.16</v>
      </c>
    </row>
    <row r="60" spans="1:7">
      <c r="A60" s="14" t="s">
        <v>62</v>
      </c>
      <c r="B60" s="15"/>
      <c r="C60" s="15"/>
      <c r="D60" s="15"/>
      <c r="E60" s="15"/>
      <c r="F60" s="16"/>
      <c r="G60" s="28">
        <v>0.16</v>
      </c>
    </row>
    <row r="61" ht="17.25" spans="1:7">
      <c r="A61" s="49" t="s">
        <v>16</v>
      </c>
      <c r="B61" s="50"/>
      <c r="C61" s="50"/>
      <c r="D61" s="50"/>
      <c r="E61" s="50"/>
      <c r="F61" s="51"/>
      <c r="G61" s="33">
        <f>G57+G59</f>
        <v>620.868493250316</v>
      </c>
    </row>
    <row r="62" ht="17.25" spans="1:7">
      <c r="A62" s="14" t="s">
        <v>63</v>
      </c>
      <c r="B62" s="15"/>
      <c r="C62" s="15"/>
      <c r="D62" s="15"/>
      <c r="E62" s="15"/>
      <c r="F62" s="16"/>
      <c r="G62" s="23">
        <f>G9+G17+G31+G35+G40+G51+G55+G61</f>
        <v>4255.24901130763</v>
      </c>
    </row>
    <row r="63" ht="15" spans="1:7">
      <c r="A63" s="46" t="s">
        <v>64</v>
      </c>
      <c r="B63" s="47"/>
      <c r="C63" s="47"/>
      <c r="D63" s="47"/>
      <c r="E63" s="47"/>
      <c r="F63" s="47"/>
      <c r="G63" s="48"/>
    </row>
  </sheetData>
  <mergeCells count="98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A18:G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C30:D30"/>
    <mergeCell ref="E30:F30"/>
    <mergeCell ref="C31:D31"/>
    <mergeCell ref="E31:F31"/>
    <mergeCell ref="A32:G32"/>
    <mergeCell ref="C33:D33"/>
    <mergeCell ref="E33:F33"/>
    <mergeCell ref="C34:D34"/>
    <mergeCell ref="E34:F34"/>
    <mergeCell ref="C35:D35"/>
    <mergeCell ref="E35:F35"/>
    <mergeCell ref="A36:G36"/>
    <mergeCell ref="C37:D37"/>
    <mergeCell ref="E37:F37"/>
    <mergeCell ref="C38:D38"/>
    <mergeCell ref="E38:F38"/>
    <mergeCell ref="C39:D39"/>
    <mergeCell ref="E39:F39"/>
    <mergeCell ref="C40:D40"/>
    <mergeCell ref="E40:F40"/>
    <mergeCell ref="A41:G41"/>
    <mergeCell ref="A42:G42"/>
    <mergeCell ref="C43:D43"/>
    <mergeCell ref="E43:F43"/>
    <mergeCell ref="C44:D44"/>
    <mergeCell ref="E44:F44"/>
    <mergeCell ref="C45:D45"/>
    <mergeCell ref="E45:F45"/>
    <mergeCell ref="C46:D46"/>
    <mergeCell ref="E46:F46"/>
    <mergeCell ref="C47:D47"/>
    <mergeCell ref="E47:F47"/>
    <mergeCell ref="C48:D48"/>
    <mergeCell ref="E48:F48"/>
    <mergeCell ref="C49:D49"/>
    <mergeCell ref="E49:F49"/>
    <mergeCell ref="C50:D50"/>
    <mergeCell ref="E50:F50"/>
    <mergeCell ref="C51:D51"/>
    <mergeCell ref="E51:F51"/>
    <mergeCell ref="A52:G52"/>
    <mergeCell ref="A56:G56"/>
    <mergeCell ref="A57:F57"/>
    <mergeCell ref="A58:F58"/>
    <mergeCell ref="A59:F59"/>
    <mergeCell ref="A60:F60"/>
    <mergeCell ref="A61:F61"/>
    <mergeCell ref="A62:F62"/>
    <mergeCell ref="A63:G63"/>
  </mergeCells>
  <pageMargins left="0.7" right="0.7" top="0.432638888888889" bottom="0.275" header="0.3" footer="0.3"/>
  <pageSetup paperSize="9" scale="72" orientation="portrait"/>
  <headerFooter/>
  <legacy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66"/>
  <sheetViews>
    <sheetView workbookViewId="0">
      <selection activeCell="E58" sqref="E58"/>
    </sheetView>
  </sheetViews>
  <sheetFormatPr defaultColWidth="8.75" defaultRowHeight="16.5"/>
  <cols>
    <col min="1" max="1" width="13.3833333333333" style="1" customWidth="1"/>
    <col min="2" max="2" width="16" style="1" customWidth="1"/>
    <col min="3" max="3" width="10.8833333333333" style="1" customWidth="1"/>
    <col min="4" max="4" width="10.3833333333333" style="1" customWidth="1"/>
    <col min="5" max="5" width="11.3833333333333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119" t="s">
        <v>3</v>
      </c>
      <c r="C3" s="119"/>
      <c r="D3" s="119"/>
      <c r="E3" s="119"/>
      <c r="F3" s="119"/>
      <c r="G3" s="120"/>
      <c r="H3" s="7"/>
      <c r="I3" s="7"/>
      <c r="J3" s="7"/>
      <c r="K3" s="7"/>
    </row>
    <row r="4" spans="1:12">
      <c r="A4" s="8" t="s">
        <v>4</v>
      </c>
      <c r="B4" s="9" t="s">
        <v>169</v>
      </c>
      <c r="C4" s="10" t="s">
        <v>6</v>
      </c>
      <c r="D4" s="11" t="s">
        <v>170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2</v>
      </c>
      <c r="C7" s="18">
        <v>2</v>
      </c>
      <c r="D7" s="19"/>
      <c r="E7" s="18">
        <v>96.35</v>
      </c>
      <c r="F7" s="19"/>
      <c r="G7" s="21">
        <f>B7*C7*E7</f>
        <v>385.4</v>
      </c>
    </row>
    <row r="8" ht="16.15" customHeight="1" spans="1:12">
      <c r="A8" s="20" t="s">
        <v>15</v>
      </c>
      <c r="B8" s="20">
        <v>2</v>
      </c>
      <c r="C8" s="18">
        <v>2</v>
      </c>
      <c r="D8" s="19"/>
      <c r="E8" s="18">
        <v>206.68</v>
      </c>
      <c r="F8" s="19"/>
      <c r="G8" s="21">
        <f>B8*C8*E8</f>
        <v>826.72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1212.12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ht="17.25" spans="1:12">
      <c r="A13" s="20"/>
      <c r="B13" s="22"/>
      <c r="C13" s="26"/>
      <c r="D13" s="27"/>
      <c r="E13" s="26"/>
      <c r="F13" s="27"/>
      <c r="G13" s="28">
        <f>C13*E13</f>
        <v>0</v>
      </c>
    </row>
    <row r="14" ht="17.25" spans="1:12">
      <c r="A14" s="20" t="s">
        <v>16</v>
      </c>
      <c r="B14" s="22"/>
      <c r="C14" s="26"/>
      <c r="D14" s="27"/>
      <c r="E14" s="26"/>
      <c r="F14" s="27"/>
      <c r="G14" s="23">
        <f>SUM(G13:G13)</f>
        <v>0</v>
      </c>
    </row>
    <row r="15" spans="1:12">
      <c r="A15" s="14" t="s">
        <v>23</v>
      </c>
      <c r="B15" s="15"/>
      <c r="C15" s="15"/>
      <c r="D15" s="15"/>
      <c r="E15" s="15"/>
      <c r="F15" s="15"/>
      <c r="G15" s="16"/>
    </row>
    <row r="16" spans="1:12">
      <c r="A16" s="20" t="s">
        <v>19</v>
      </c>
      <c r="B16" s="20" t="s">
        <v>20</v>
      </c>
      <c r="C16" s="26" t="s">
        <v>21</v>
      </c>
      <c r="D16" s="27"/>
      <c r="E16" s="26" t="s">
        <v>22</v>
      </c>
      <c r="F16" s="27"/>
      <c r="G16" s="20" t="s">
        <v>13</v>
      </c>
    </row>
    <row r="17" ht="17.25" spans="1:7">
      <c r="A17" s="29"/>
      <c r="B17" s="30"/>
      <c r="C17" s="26"/>
      <c r="D17" s="27"/>
      <c r="E17" s="31"/>
      <c r="F17" s="32"/>
      <c r="G17" s="28">
        <f>C17*E17</f>
        <v>0</v>
      </c>
    </row>
    <row r="18" ht="17.25" spans="1:7">
      <c r="A18" s="29" t="s">
        <v>16</v>
      </c>
      <c r="B18" s="30"/>
      <c r="C18" s="31"/>
      <c r="D18" s="32"/>
      <c r="E18" s="31"/>
      <c r="F18" s="32"/>
      <c r="G18" s="33">
        <f>SUM(G17:G17)</f>
        <v>0</v>
      </c>
    </row>
    <row r="19" spans="1:7">
      <c r="A19" s="24" t="s">
        <v>34</v>
      </c>
      <c r="B19" s="24"/>
      <c r="C19" s="24"/>
      <c r="D19" s="24"/>
      <c r="E19" s="24"/>
      <c r="F19" s="24"/>
      <c r="G19" s="24"/>
    </row>
    <row r="20" spans="1:7">
      <c r="A20" s="20" t="s">
        <v>35</v>
      </c>
      <c r="B20" s="20" t="s">
        <v>36</v>
      </c>
      <c r="C20" s="26" t="s">
        <v>21</v>
      </c>
      <c r="D20" s="27"/>
      <c r="E20" s="26" t="s">
        <v>37</v>
      </c>
      <c r="F20" s="27"/>
      <c r="G20" s="20" t="s">
        <v>38</v>
      </c>
    </row>
    <row r="21" ht="17.25" spans="1:7">
      <c r="A21" s="20"/>
      <c r="B21" s="22"/>
      <c r="C21" s="26"/>
      <c r="D21" s="27"/>
      <c r="E21" s="26"/>
      <c r="F21" s="27"/>
      <c r="G21" s="23">
        <f>C21*E21</f>
        <v>0</v>
      </c>
    </row>
    <row r="22" ht="17.25" spans="1:7">
      <c r="A22" s="20" t="s">
        <v>16</v>
      </c>
      <c r="B22" s="22"/>
      <c r="C22" s="26"/>
      <c r="D22" s="27"/>
      <c r="E22" s="26"/>
      <c r="F22" s="27"/>
      <c r="G22" s="23">
        <f>SUM(G21:G21)</f>
        <v>0</v>
      </c>
    </row>
    <row r="23" spans="1:7">
      <c r="A23" s="14" t="s">
        <v>39</v>
      </c>
      <c r="B23" s="15"/>
      <c r="C23" s="15"/>
      <c r="D23" s="15"/>
      <c r="E23" s="15"/>
      <c r="F23" s="15"/>
      <c r="G23" s="16"/>
    </row>
    <row r="24" spans="1:7">
      <c r="A24" s="20" t="s">
        <v>35</v>
      </c>
      <c r="B24" s="20" t="s">
        <v>36</v>
      </c>
      <c r="C24" s="26" t="s">
        <v>40</v>
      </c>
      <c r="D24" s="27"/>
      <c r="E24" s="26" t="s">
        <v>22</v>
      </c>
      <c r="F24" s="27"/>
      <c r="G24" s="20" t="s">
        <v>13</v>
      </c>
    </row>
    <row r="25" spans="1:7">
      <c r="A25" s="20" t="s">
        <v>41</v>
      </c>
      <c r="B25" s="20" t="s">
        <v>42</v>
      </c>
      <c r="C25" s="26">
        <v>1</v>
      </c>
      <c r="D25" s="27"/>
      <c r="E25" s="26">
        <v>1.74</v>
      </c>
      <c r="F25" s="27"/>
      <c r="G25" s="21">
        <f>C25*E25</f>
        <v>1.74</v>
      </c>
    </row>
    <row r="26" spans="1:7">
      <c r="A26" s="20" t="s">
        <v>43</v>
      </c>
      <c r="B26" s="20" t="s">
        <v>44</v>
      </c>
      <c r="C26" s="26">
        <v>3</v>
      </c>
      <c r="D26" s="27"/>
      <c r="E26" s="26">
        <v>0.75</v>
      </c>
      <c r="F26" s="27"/>
      <c r="G26" s="21">
        <f>C26*E26</f>
        <v>2.25</v>
      </c>
    </row>
    <row r="27" ht="17.25" spans="1:7">
      <c r="A27" s="20" t="s">
        <v>16</v>
      </c>
      <c r="B27" s="34"/>
      <c r="C27" s="26"/>
      <c r="D27" s="27"/>
      <c r="E27" s="26"/>
      <c r="F27" s="27"/>
      <c r="G27" s="23">
        <f>SUM(G25:G26)</f>
        <v>3.99</v>
      </c>
    </row>
    <row r="28" spans="1:7">
      <c r="A28" s="14" t="s">
        <v>45</v>
      </c>
      <c r="B28" s="15"/>
      <c r="C28" s="15"/>
      <c r="D28" s="15"/>
      <c r="E28" s="15"/>
      <c r="F28" s="15"/>
      <c r="G28" s="16"/>
    </row>
    <row r="29" spans="1:7">
      <c r="A29" s="35" t="s">
        <v>46</v>
      </c>
      <c r="B29" s="36"/>
      <c r="C29" s="36"/>
      <c r="D29" s="36"/>
      <c r="E29" s="15"/>
      <c r="F29" s="15"/>
      <c r="G29" s="16"/>
    </row>
    <row r="30" spans="1:7">
      <c r="A30" s="37" t="s">
        <v>47</v>
      </c>
      <c r="B30" s="37" t="s">
        <v>48</v>
      </c>
      <c r="C30" s="37" t="s">
        <v>49</v>
      </c>
      <c r="D30" s="38"/>
      <c r="E30" s="39" t="s">
        <v>50</v>
      </c>
      <c r="F30" s="27"/>
      <c r="G30" s="20" t="s">
        <v>13</v>
      </c>
    </row>
    <row r="31" spans="1:7">
      <c r="A31" s="20" t="s">
        <v>51</v>
      </c>
      <c r="B31" s="20">
        <v>180000</v>
      </c>
      <c r="C31" s="52">
        <v>5</v>
      </c>
      <c r="D31" s="38"/>
      <c r="E31" s="40">
        <v>2</v>
      </c>
      <c r="F31" s="41"/>
      <c r="G31" s="21">
        <f t="shared" ref="G31:G37" si="0">IFERROR(B31/C31/12/22/8*E31,0)</f>
        <v>34.0909090909091</v>
      </c>
    </row>
    <row r="32" spans="1:7">
      <c r="A32" s="20" t="s">
        <v>77</v>
      </c>
      <c r="B32" s="20">
        <v>138000</v>
      </c>
      <c r="C32" s="26">
        <v>5</v>
      </c>
      <c r="D32" s="27"/>
      <c r="E32" s="40">
        <v>2</v>
      </c>
      <c r="F32" s="41"/>
      <c r="G32" s="21">
        <f t="shared" si="0"/>
        <v>26.1363636363636</v>
      </c>
    </row>
    <row r="33" spans="1:7">
      <c r="A33" s="26" t="s">
        <v>92</v>
      </c>
      <c r="B33" s="20">
        <v>88500</v>
      </c>
      <c r="C33" s="26">
        <v>5</v>
      </c>
      <c r="D33" s="27"/>
      <c r="E33" s="40">
        <v>2</v>
      </c>
      <c r="F33" s="41"/>
      <c r="G33" s="21">
        <f t="shared" si="0"/>
        <v>16.7613636363636</v>
      </c>
    </row>
    <row r="34" spans="1:7">
      <c r="A34" s="26" t="s">
        <v>86</v>
      </c>
      <c r="B34" s="20">
        <v>1188</v>
      </c>
      <c r="C34" s="26">
        <v>5</v>
      </c>
      <c r="D34" s="27"/>
      <c r="E34" s="40">
        <v>2</v>
      </c>
      <c r="F34" s="41"/>
      <c r="G34" s="21">
        <f t="shared" si="0"/>
        <v>0.225</v>
      </c>
    </row>
    <row r="35" spans="1:7">
      <c r="A35" s="26" t="s">
        <v>52</v>
      </c>
      <c r="B35" s="20">
        <v>4000</v>
      </c>
      <c r="C35" s="26">
        <v>5</v>
      </c>
      <c r="D35" s="27"/>
      <c r="E35" s="40">
        <v>2</v>
      </c>
      <c r="F35" s="41"/>
      <c r="G35" s="21">
        <f t="shared" si="0"/>
        <v>0.757575757575758</v>
      </c>
    </row>
    <row r="36" spans="1:7">
      <c r="A36" s="26" t="s">
        <v>53</v>
      </c>
      <c r="B36" s="20">
        <v>3550</v>
      </c>
      <c r="C36" s="26">
        <v>5</v>
      </c>
      <c r="D36" s="27"/>
      <c r="E36" s="40">
        <v>2</v>
      </c>
      <c r="F36" s="41"/>
      <c r="G36" s="21">
        <f t="shared" si="0"/>
        <v>0.672348484848485</v>
      </c>
    </row>
    <row r="37" spans="1:7">
      <c r="A37" s="26" t="s">
        <v>87</v>
      </c>
      <c r="B37" s="20">
        <v>5000</v>
      </c>
      <c r="C37" s="26">
        <v>5</v>
      </c>
      <c r="D37" s="27"/>
      <c r="E37" s="40">
        <v>2</v>
      </c>
      <c r="F37" s="41"/>
      <c r="G37" s="21">
        <f t="shared" si="0"/>
        <v>0.946969696969697</v>
      </c>
    </row>
    <row r="38" ht="17.25" spans="1:7">
      <c r="A38" s="26" t="s">
        <v>16</v>
      </c>
      <c r="B38" s="34"/>
      <c r="C38" s="26"/>
      <c r="D38" s="27"/>
      <c r="E38" s="39"/>
      <c r="F38" s="27"/>
      <c r="G38" s="23">
        <f>SUM(G31:G37)</f>
        <v>79.5905303030303</v>
      </c>
    </row>
    <row r="39" spans="1:7">
      <c r="A39" s="42" t="s">
        <v>54</v>
      </c>
      <c r="B39" s="43"/>
      <c r="C39" s="43"/>
      <c r="D39" s="43"/>
      <c r="E39" s="43"/>
      <c r="F39" s="43"/>
      <c r="G39" s="44"/>
    </row>
    <row r="40" ht="33" customHeight="1" spans="1:7">
      <c r="A40" s="17" t="s">
        <v>35</v>
      </c>
      <c r="B40" s="17" t="s">
        <v>48</v>
      </c>
      <c r="C40" s="18" t="s">
        <v>55</v>
      </c>
      <c r="D40" s="17" t="s">
        <v>56</v>
      </c>
      <c r="E40" s="17" t="s">
        <v>49</v>
      </c>
      <c r="F40" s="17" t="s">
        <v>50</v>
      </c>
      <c r="G40" s="17" t="s">
        <v>13</v>
      </c>
    </row>
    <row r="41" ht="15" spans="1:7">
      <c r="A41" s="20" t="s">
        <v>88</v>
      </c>
      <c r="B41" s="45">
        <v>46244103.63</v>
      </c>
      <c r="C41" s="20">
        <v>13777</v>
      </c>
      <c r="D41" s="20">
        <v>580</v>
      </c>
      <c r="E41" s="20">
        <v>50</v>
      </c>
      <c r="F41" s="20">
        <v>2</v>
      </c>
      <c r="G41" s="21">
        <f>IFERROR(B41/C41/E41/12/22/8*D41*F41,0)</f>
        <v>36.8719221668855</v>
      </c>
    </row>
    <row r="42" ht="17.25" spans="1:7">
      <c r="A42" s="20" t="s">
        <v>16</v>
      </c>
      <c r="B42" s="20"/>
      <c r="C42" s="20"/>
      <c r="D42" s="20"/>
      <c r="E42" s="20"/>
      <c r="F42" s="20"/>
      <c r="G42" s="33">
        <f>SUM(G41:G41)</f>
        <v>36.8719221668855</v>
      </c>
    </row>
    <row r="43" ht="15" spans="1:7">
      <c r="A43" s="24" t="s">
        <v>58</v>
      </c>
      <c r="B43" s="24"/>
      <c r="C43" s="24"/>
      <c r="D43" s="24"/>
      <c r="E43" s="24"/>
      <c r="F43" s="24"/>
      <c r="G43" s="24"/>
    </row>
    <row r="44" spans="1:7">
      <c r="A44" s="14" t="s">
        <v>59</v>
      </c>
      <c r="B44" s="15"/>
      <c r="C44" s="15"/>
      <c r="D44" s="15"/>
      <c r="E44" s="15"/>
      <c r="F44" s="16"/>
      <c r="G44" s="21">
        <f>(G9+G14+G18+G27+G38+G42)*G45</f>
        <v>239.863041444585</v>
      </c>
    </row>
    <row r="45" spans="1:7">
      <c r="A45" s="14" t="s">
        <v>60</v>
      </c>
      <c r="B45" s="15"/>
      <c r="C45" s="15"/>
      <c r="D45" s="15"/>
      <c r="E45" s="15"/>
      <c r="F45" s="16"/>
      <c r="G45" s="28">
        <v>0.18</v>
      </c>
    </row>
    <row r="46" spans="1:7">
      <c r="A46" s="46" t="s">
        <v>61</v>
      </c>
      <c r="B46" s="47"/>
      <c r="C46" s="47"/>
      <c r="D46" s="47"/>
      <c r="E46" s="47"/>
      <c r="F46" s="48"/>
      <c r="G46" s="28">
        <f>G47</f>
        <v>0.16</v>
      </c>
    </row>
    <row r="47" spans="1:7">
      <c r="A47" s="14" t="s">
        <v>62</v>
      </c>
      <c r="B47" s="15"/>
      <c r="C47" s="15"/>
      <c r="D47" s="15"/>
      <c r="E47" s="15"/>
      <c r="F47" s="16"/>
      <c r="G47" s="28">
        <v>0.16</v>
      </c>
    </row>
    <row r="48" ht="17.25" spans="1:7">
      <c r="A48" s="49" t="s">
        <v>16</v>
      </c>
      <c r="B48" s="50"/>
      <c r="C48" s="50"/>
      <c r="D48" s="50"/>
      <c r="E48" s="50"/>
      <c r="F48" s="51"/>
      <c r="G48" s="33">
        <f>G44+G46</f>
        <v>240.023041444585</v>
      </c>
    </row>
    <row r="49" ht="17.25" spans="1:7">
      <c r="A49" s="14" t="s">
        <v>63</v>
      </c>
      <c r="B49" s="15"/>
      <c r="C49" s="15"/>
      <c r="D49" s="15"/>
      <c r="E49" s="15"/>
      <c r="F49" s="16"/>
      <c r="G49" s="23">
        <f>G9+G14+G18+G27+G38+G42+G48</f>
        <v>1572.5954939145</v>
      </c>
    </row>
    <row r="50" ht="15" spans="1:7">
      <c r="A50" s="46" t="s">
        <v>64</v>
      </c>
      <c r="B50" s="47"/>
      <c r="C50" s="47"/>
      <c r="D50" s="47"/>
      <c r="E50" s="47"/>
      <c r="F50" s="47"/>
      <c r="G50" s="48"/>
    </row>
    <row r="66" ht="13.5"/>
  </sheetData>
  <mergeCells count="72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A15:G15"/>
    <mergeCell ref="C16:D16"/>
    <mergeCell ref="E16:F16"/>
    <mergeCell ref="C17:D17"/>
    <mergeCell ref="E17:F17"/>
    <mergeCell ref="C18:D18"/>
    <mergeCell ref="E18:F18"/>
    <mergeCell ref="A19:G19"/>
    <mergeCell ref="C20:D20"/>
    <mergeCell ref="E20:F20"/>
    <mergeCell ref="C21:D21"/>
    <mergeCell ref="E21:F21"/>
    <mergeCell ref="C22:D22"/>
    <mergeCell ref="E22:F22"/>
    <mergeCell ref="A23:G23"/>
    <mergeCell ref="C24:D24"/>
    <mergeCell ref="E24:F24"/>
    <mergeCell ref="C25:D25"/>
    <mergeCell ref="E25:F25"/>
    <mergeCell ref="C26:D26"/>
    <mergeCell ref="E26:F26"/>
    <mergeCell ref="C27:D27"/>
    <mergeCell ref="E27:F27"/>
    <mergeCell ref="A28:G28"/>
    <mergeCell ref="A29:G29"/>
    <mergeCell ref="C30:D30"/>
    <mergeCell ref="E30:F30"/>
    <mergeCell ref="C31:D31"/>
    <mergeCell ref="E31:F31"/>
    <mergeCell ref="C32:D32"/>
    <mergeCell ref="E32:F32"/>
    <mergeCell ref="C33:D33"/>
    <mergeCell ref="E33:F33"/>
    <mergeCell ref="C34:D34"/>
    <mergeCell ref="E34:F34"/>
    <mergeCell ref="C35:D35"/>
    <mergeCell ref="E35:F35"/>
    <mergeCell ref="C36:D36"/>
    <mergeCell ref="E36:F36"/>
    <mergeCell ref="C37:D37"/>
    <mergeCell ref="E37:F37"/>
    <mergeCell ref="C38:D38"/>
    <mergeCell ref="E38:F38"/>
    <mergeCell ref="A39:G39"/>
    <mergeCell ref="A43:G43"/>
    <mergeCell ref="A44:F44"/>
    <mergeCell ref="A45:F45"/>
    <mergeCell ref="A46:F46"/>
    <mergeCell ref="A47:F47"/>
    <mergeCell ref="A48:F48"/>
    <mergeCell ref="A49:F49"/>
    <mergeCell ref="A50:G50"/>
  </mergeCells>
  <pageMargins left="0.7" right="0.7" top="0.432638888888889" bottom="0.354166666666667" header="0.3" footer="0.3"/>
  <pageSetup paperSize="9" scale="90" orientation="portrait"/>
  <headerFooter/>
  <legacy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66"/>
  <sheetViews>
    <sheetView topLeftCell="A46" workbookViewId="0">
      <selection activeCell="A51" sqref="$A51:$XFD65"/>
    </sheetView>
  </sheetViews>
  <sheetFormatPr defaultColWidth="8.75" defaultRowHeight="16.5"/>
  <cols>
    <col min="1" max="1" width="13.3833333333333" style="1" customWidth="1"/>
    <col min="2" max="2" width="16" style="1" customWidth="1"/>
    <col min="3" max="3" width="10.8833333333333" style="1" customWidth="1"/>
    <col min="4" max="4" width="10.3833333333333" style="1" customWidth="1"/>
    <col min="5" max="5" width="11.3833333333333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119" t="s">
        <v>3</v>
      </c>
      <c r="C3" s="119"/>
      <c r="D3" s="119"/>
      <c r="E3" s="119"/>
      <c r="F3" s="119"/>
      <c r="G3" s="120"/>
      <c r="H3" s="7"/>
      <c r="I3" s="7"/>
      <c r="J3" s="7"/>
      <c r="K3" s="7"/>
    </row>
    <row r="4" spans="1:12">
      <c r="A4" s="8" t="s">
        <v>4</v>
      </c>
      <c r="B4" s="9" t="s">
        <v>171</v>
      </c>
      <c r="C4" s="10" t="s">
        <v>6</v>
      </c>
      <c r="D4" s="11" t="s">
        <v>172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2</v>
      </c>
      <c r="C7" s="18">
        <v>1.5</v>
      </c>
      <c r="D7" s="19"/>
      <c r="E7" s="18">
        <v>96.35</v>
      </c>
      <c r="F7" s="19"/>
      <c r="G7" s="21">
        <f>B7*C7*E7</f>
        <v>289.05</v>
      </c>
    </row>
    <row r="8" ht="16.15" customHeight="1" spans="1:12">
      <c r="A8" s="20" t="s">
        <v>15</v>
      </c>
      <c r="B8" s="20">
        <v>2</v>
      </c>
      <c r="C8" s="18">
        <v>1.5</v>
      </c>
      <c r="D8" s="19"/>
      <c r="E8" s="18">
        <v>206.68</v>
      </c>
      <c r="F8" s="19"/>
      <c r="G8" s="21">
        <f>B8*C8*E8</f>
        <v>620.04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909.09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ht="17.25" spans="1:12">
      <c r="A13" s="20"/>
      <c r="B13" s="22"/>
      <c r="C13" s="26"/>
      <c r="D13" s="27"/>
      <c r="E13" s="26"/>
      <c r="F13" s="27"/>
      <c r="G13" s="23">
        <f>C13*E13</f>
        <v>0</v>
      </c>
    </row>
    <row r="14" ht="17.25" spans="1:12">
      <c r="A14" s="20" t="s">
        <v>16</v>
      </c>
      <c r="B14" s="22"/>
      <c r="C14" s="26"/>
      <c r="D14" s="27"/>
      <c r="E14" s="26"/>
      <c r="F14" s="27"/>
      <c r="G14" s="23">
        <f>SUM(G13:G13)</f>
        <v>0</v>
      </c>
    </row>
    <row r="15" spans="1:12">
      <c r="A15" s="14" t="s">
        <v>23</v>
      </c>
      <c r="B15" s="15"/>
      <c r="C15" s="15"/>
      <c r="D15" s="15"/>
      <c r="E15" s="15"/>
      <c r="F15" s="15"/>
      <c r="G15" s="16"/>
    </row>
    <row r="16" spans="1:12">
      <c r="A16" s="20" t="s">
        <v>19</v>
      </c>
      <c r="B16" s="20" t="s">
        <v>20</v>
      </c>
      <c r="C16" s="26" t="s">
        <v>21</v>
      </c>
      <c r="D16" s="27"/>
      <c r="E16" s="26" t="s">
        <v>22</v>
      </c>
      <c r="F16" s="27"/>
      <c r="G16" s="20" t="s">
        <v>13</v>
      </c>
    </row>
    <row r="17" ht="17.25" spans="1:7">
      <c r="A17" s="29"/>
      <c r="B17" s="30"/>
      <c r="C17" s="26"/>
      <c r="D17" s="27"/>
      <c r="E17" s="31"/>
      <c r="F17" s="32"/>
      <c r="G17" s="28">
        <f>C17*E17</f>
        <v>0</v>
      </c>
    </row>
    <row r="18" ht="17.25" spans="1:7">
      <c r="A18" s="29" t="s">
        <v>16</v>
      </c>
      <c r="B18" s="30"/>
      <c r="C18" s="31"/>
      <c r="D18" s="32"/>
      <c r="E18" s="31"/>
      <c r="F18" s="32"/>
      <c r="G18" s="33">
        <f>SUM(G17:G17)</f>
        <v>0</v>
      </c>
    </row>
    <row r="19" spans="1:7">
      <c r="A19" s="24" t="s">
        <v>34</v>
      </c>
      <c r="B19" s="24"/>
      <c r="C19" s="24"/>
      <c r="D19" s="24"/>
      <c r="E19" s="24"/>
      <c r="F19" s="24"/>
      <c r="G19" s="24"/>
    </row>
    <row r="20" spans="1:7">
      <c r="A20" s="20" t="s">
        <v>35</v>
      </c>
      <c r="B20" s="20" t="s">
        <v>36</v>
      </c>
      <c r="C20" s="26" t="s">
        <v>21</v>
      </c>
      <c r="D20" s="27"/>
      <c r="E20" s="26" t="s">
        <v>37</v>
      </c>
      <c r="F20" s="27"/>
      <c r="G20" s="20" t="s">
        <v>38</v>
      </c>
    </row>
    <row r="21" ht="17.25" spans="1:7">
      <c r="A21" s="20" t="s">
        <v>140</v>
      </c>
      <c r="B21" s="22" t="s">
        <v>33</v>
      </c>
      <c r="C21" s="26">
        <v>2</v>
      </c>
      <c r="D21" s="27"/>
      <c r="E21" s="26">
        <v>93</v>
      </c>
      <c r="F21" s="27"/>
      <c r="G21" s="23">
        <f>C21*E21</f>
        <v>186</v>
      </c>
    </row>
    <row r="22" ht="17.25" spans="1:7">
      <c r="A22" s="20" t="s">
        <v>16</v>
      </c>
      <c r="B22" s="22"/>
      <c r="C22" s="26"/>
      <c r="D22" s="27"/>
      <c r="E22" s="26"/>
      <c r="F22" s="27"/>
      <c r="G22" s="23">
        <f>SUM(G21:G21)</f>
        <v>186</v>
      </c>
    </row>
    <row r="23" spans="1:7">
      <c r="A23" s="14" t="s">
        <v>39</v>
      </c>
      <c r="B23" s="15"/>
      <c r="C23" s="15"/>
      <c r="D23" s="15"/>
      <c r="E23" s="15"/>
      <c r="F23" s="15"/>
      <c r="G23" s="16"/>
    </row>
    <row r="24" spans="1:7">
      <c r="A24" s="20" t="s">
        <v>35</v>
      </c>
      <c r="B24" s="20" t="s">
        <v>36</v>
      </c>
      <c r="C24" s="26" t="s">
        <v>40</v>
      </c>
      <c r="D24" s="27"/>
      <c r="E24" s="26" t="s">
        <v>22</v>
      </c>
      <c r="F24" s="27"/>
      <c r="G24" s="20" t="s">
        <v>13</v>
      </c>
    </row>
    <row r="25" spans="1:7">
      <c r="A25" s="20" t="s">
        <v>41</v>
      </c>
      <c r="B25" s="20" t="s">
        <v>42</v>
      </c>
      <c r="C25" s="26">
        <v>1</v>
      </c>
      <c r="D25" s="27"/>
      <c r="E25" s="26">
        <v>1.74</v>
      </c>
      <c r="F25" s="27"/>
      <c r="G25" s="21">
        <f>C25*E25</f>
        <v>1.74</v>
      </c>
    </row>
    <row r="26" spans="1:7">
      <c r="A26" s="20" t="s">
        <v>43</v>
      </c>
      <c r="B26" s="20" t="s">
        <v>44</v>
      </c>
      <c r="C26" s="26">
        <v>3</v>
      </c>
      <c r="D26" s="27"/>
      <c r="E26" s="26">
        <v>0.75</v>
      </c>
      <c r="F26" s="27"/>
      <c r="G26" s="21">
        <f>C26*E26</f>
        <v>2.25</v>
      </c>
    </row>
    <row r="27" ht="17.25" spans="1:7">
      <c r="A27" s="20" t="s">
        <v>16</v>
      </c>
      <c r="B27" s="34"/>
      <c r="C27" s="26"/>
      <c r="D27" s="27"/>
      <c r="E27" s="26"/>
      <c r="F27" s="27"/>
      <c r="G27" s="23">
        <f>SUM(G25:G26)</f>
        <v>3.99</v>
      </c>
    </row>
    <row r="28" spans="1:7">
      <c r="A28" s="14" t="s">
        <v>45</v>
      </c>
      <c r="B28" s="15"/>
      <c r="C28" s="15"/>
      <c r="D28" s="15"/>
      <c r="E28" s="15"/>
      <c r="F28" s="15"/>
      <c r="G28" s="16"/>
    </row>
    <row r="29" spans="1:7">
      <c r="A29" s="35" t="s">
        <v>46</v>
      </c>
      <c r="B29" s="36"/>
      <c r="C29" s="36"/>
      <c r="D29" s="36"/>
      <c r="E29" s="15"/>
      <c r="F29" s="15"/>
      <c r="G29" s="16"/>
    </row>
    <row r="30" spans="1:7">
      <c r="A30" s="37" t="s">
        <v>47</v>
      </c>
      <c r="B30" s="37" t="s">
        <v>48</v>
      </c>
      <c r="C30" s="37" t="s">
        <v>49</v>
      </c>
      <c r="D30" s="38"/>
      <c r="E30" s="39" t="s">
        <v>50</v>
      </c>
      <c r="F30" s="27"/>
      <c r="G30" s="20" t="s">
        <v>13</v>
      </c>
    </row>
    <row r="31" spans="1:7">
      <c r="A31" s="20" t="s">
        <v>51</v>
      </c>
      <c r="B31" s="20">
        <v>180000</v>
      </c>
      <c r="C31" s="52">
        <v>5</v>
      </c>
      <c r="D31" s="38"/>
      <c r="E31" s="40">
        <v>1.5</v>
      </c>
      <c r="F31" s="41"/>
      <c r="G31" s="21">
        <f t="shared" ref="G31:G37" si="0">IFERROR(B31/C31/12/22/8*E31,0)</f>
        <v>25.5681818181818</v>
      </c>
    </row>
    <row r="32" spans="1:7">
      <c r="A32" s="20" t="s">
        <v>77</v>
      </c>
      <c r="B32" s="20">
        <v>138000</v>
      </c>
      <c r="C32" s="26">
        <v>5</v>
      </c>
      <c r="D32" s="27"/>
      <c r="E32" s="40">
        <v>1.5</v>
      </c>
      <c r="F32" s="41"/>
      <c r="G32" s="21">
        <f t="shared" si="0"/>
        <v>19.6022727272727</v>
      </c>
    </row>
    <row r="33" spans="1:7">
      <c r="A33" s="26" t="s">
        <v>92</v>
      </c>
      <c r="B33" s="20">
        <v>88500</v>
      </c>
      <c r="C33" s="26">
        <v>5</v>
      </c>
      <c r="D33" s="27"/>
      <c r="E33" s="40">
        <v>1.5</v>
      </c>
      <c r="F33" s="41"/>
      <c r="G33" s="21">
        <f t="shared" si="0"/>
        <v>12.5710227272727</v>
      </c>
    </row>
    <row r="34" spans="1:7">
      <c r="A34" s="26" t="s">
        <v>86</v>
      </c>
      <c r="B34" s="20">
        <v>1188</v>
      </c>
      <c r="C34" s="26">
        <v>5</v>
      </c>
      <c r="D34" s="27"/>
      <c r="E34" s="40">
        <v>1.5</v>
      </c>
      <c r="F34" s="41"/>
      <c r="G34" s="21">
        <f t="shared" si="0"/>
        <v>0.16875</v>
      </c>
    </row>
    <row r="35" spans="1:7">
      <c r="A35" s="26" t="s">
        <v>52</v>
      </c>
      <c r="B35" s="20">
        <v>4000</v>
      </c>
      <c r="C35" s="26">
        <v>5</v>
      </c>
      <c r="D35" s="27"/>
      <c r="E35" s="40">
        <v>1.5</v>
      </c>
      <c r="F35" s="41"/>
      <c r="G35" s="21">
        <f t="shared" si="0"/>
        <v>0.568181818181818</v>
      </c>
    </row>
    <row r="36" spans="1:7">
      <c r="A36" s="26" t="s">
        <v>53</v>
      </c>
      <c r="B36" s="20">
        <v>3550</v>
      </c>
      <c r="C36" s="26">
        <v>5</v>
      </c>
      <c r="D36" s="27"/>
      <c r="E36" s="40">
        <v>1.5</v>
      </c>
      <c r="F36" s="41"/>
      <c r="G36" s="21">
        <f t="shared" si="0"/>
        <v>0.504261363636364</v>
      </c>
    </row>
    <row r="37" spans="1:7">
      <c r="A37" s="26" t="s">
        <v>87</v>
      </c>
      <c r="B37" s="20">
        <v>5000</v>
      </c>
      <c r="C37" s="26">
        <v>5</v>
      </c>
      <c r="D37" s="27"/>
      <c r="E37" s="40">
        <v>1.5</v>
      </c>
      <c r="F37" s="41"/>
      <c r="G37" s="21">
        <f t="shared" si="0"/>
        <v>0.710227272727273</v>
      </c>
    </row>
    <row r="38" ht="17.25" spans="1:7">
      <c r="A38" s="26" t="s">
        <v>16</v>
      </c>
      <c r="B38" s="34"/>
      <c r="C38" s="26"/>
      <c r="D38" s="27"/>
      <c r="E38" s="39"/>
      <c r="F38" s="27"/>
      <c r="G38" s="23">
        <f>SUM(G31:G37)</f>
        <v>59.6928977272727</v>
      </c>
    </row>
    <row r="39" spans="1:7">
      <c r="A39" s="42" t="s">
        <v>54</v>
      </c>
      <c r="B39" s="43"/>
      <c r="C39" s="43"/>
      <c r="D39" s="43"/>
      <c r="E39" s="43"/>
      <c r="F39" s="43"/>
      <c r="G39" s="44"/>
    </row>
    <row r="40" ht="30" spans="1:7">
      <c r="A40" s="17" t="s">
        <v>35</v>
      </c>
      <c r="B40" s="17" t="s">
        <v>48</v>
      </c>
      <c r="C40" s="18" t="s">
        <v>55</v>
      </c>
      <c r="D40" s="17" t="s">
        <v>56</v>
      </c>
      <c r="E40" s="17" t="s">
        <v>49</v>
      </c>
      <c r="F40" s="17" t="s">
        <v>50</v>
      </c>
      <c r="G40" s="17" t="s">
        <v>13</v>
      </c>
    </row>
    <row r="41" ht="15" spans="1:7">
      <c r="A41" s="20" t="s">
        <v>88</v>
      </c>
      <c r="B41" s="45">
        <v>46244103.63</v>
      </c>
      <c r="C41" s="20">
        <v>13777</v>
      </c>
      <c r="D41" s="20">
        <v>580</v>
      </c>
      <c r="E41" s="20">
        <v>50</v>
      </c>
      <c r="F41" s="20">
        <v>1.5</v>
      </c>
      <c r="G41" s="21">
        <f>IFERROR(B41/C41/E41/12/22/8*D41*F41,0)</f>
        <v>27.6539416251641</v>
      </c>
    </row>
    <row r="42" ht="17.25" spans="1:7">
      <c r="A42" s="20" t="s">
        <v>16</v>
      </c>
      <c r="B42" s="20"/>
      <c r="C42" s="20"/>
      <c r="D42" s="20"/>
      <c r="E42" s="20"/>
      <c r="F42" s="20"/>
      <c r="G42" s="33">
        <f>SUM(G41:G41)</f>
        <v>27.6539416251641</v>
      </c>
    </row>
    <row r="43" ht="15" spans="1:7">
      <c r="A43" s="24" t="s">
        <v>58</v>
      </c>
      <c r="B43" s="24"/>
      <c r="C43" s="24"/>
      <c r="D43" s="24"/>
      <c r="E43" s="24"/>
      <c r="F43" s="24"/>
      <c r="G43" s="24"/>
    </row>
    <row r="44" spans="1:7">
      <c r="A44" s="14" t="s">
        <v>59</v>
      </c>
      <c r="B44" s="15"/>
      <c r="C44" s="15"/>
      <c r="D44" s="15"/>
      <c r="E44" s="15"/>
      <c r="F44" s="16"/>
      <c r="G44" s="21">
        <f>(G9+G14+G18+G27+G38+G42)*G45</f>
        <v>180.076831083439</v>
      </c>
    </row>
    <row r="45" spans="1:7">
      <c r="A45" s="14" t="s">
        <v>60</v>
      </c>
      <c r="B45" s="15"/>
      <c r="C45" s="15"/>
      <c r="D45" s="15"/>
      <c r="E45" s="15"/>
      <c r="F45" s="16"/>
      <c r="G45" s="28">
        <v>0.18</v>
      </c>
    </row>
    <row r="46" spans="1:7">
      <c r="A46" s="46" t="s">
        <v>61</v>
      </c>
      <c r="B46" s="47"/>
      <c r="C46" s="47"/>
      <c r="D46" s="47"/>
      <c r="E46" s="47"/>
      <c r="F46" s="48"/>
      <c r="G46" s="28">
        <f>G47</f>
        <v>0.16</v>
      </c>
    </row>
    <row r="47" spans="1:7">
      <c r="A47" s="14" t="s">
        <v>62</v>
      </c>
      <c r="B47" s="15"/>
      <c r="C47" s="15"/>
      <c r="D47" s="15"/>
      <c r="E47" s="15"/>
      <c r="F47" s="16"/>
      <c r="G47" s="28">
        <v>0.16</v>
      </c>
    </row>
    <row r="48" ht="17.25" spans="1:7">
      <c r="A48" s="49" t="s">
        <v>16</v>
      </c>
      <c r="B48" s="50"/>
      <c r="C48" s="50"/>
      <c r="D48" s="50"/>
      <c r="E48" s="50"/>
      <c r="F48" s="51"/>
      <c r="G48" s="33">
        <f>G44+G46</f>
        <v>180.236831083439</v>
      </c>
    </row>
    <row r="49" ht="17.25" spans="1:7">
      <c r="A49" s="14" t="s">
        <v>63</v>
      </c>
      <c r="B49" s="15"/>
      <c r="C49" s="15"/>
      <c r="D49" s="15"/>
      <c r="E49" s="15"/>
      <c r="F49" s="16"/>
      <c r="G49" s="23">
        <f>G9+G22+G14+G18+G27+G38+G42+G48</f>
        <v>1366.66367043588</v>
      </c>
    </row>
    <row r="50" ht="15" spans="1:7">
      <c r="A50" s="46" t="s">
        <v>64</v>
      </c>
      <c r="B50" s="47"/>
      <c r="C50" s="47"/>
      <c r="D50" s="47"/>
      <c r="E50" s="47"/>
      <c r="F50" s="47"/>
      <c r="G50" s="48"/>
    </row>
    <row r="66" ht="13.5"/>
  </sheetData>
  <mergeCells count="72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A15:G15"/>
    <mergeCell ref="C16:D16"/>
    <mergeCell ref="E16:F16"/>
    <mergeCell ref="C17:D17"/>
    <mergeCell ref="E17:F17"/>
    <mergeCell ref="C18:D18"/>
    <mergeCell ref="E18:F18"/>
    <mergeCell ref="A19:G19"/>
    <mergeCell ref="C20:D20"/>
    <mergeCell ref="E20:F20"/>
    <mergeCell ref="C21:D21"/>
    <mergeCell ref="E21:F21"/>
    <mergeCell ref="C22:D22"/>
    <mergeCell ref="E22:F22"/>
    <mergeCell ref="A23:G23"/>
    <mergeCell ref="C24:D24"/>
    <mergeCell ref="E24:F24"/>
    <mergeCell ref="C25:D25"/>
    <mergeCell ref="E25:F25"/>
    <mergeCell ref="C26:D26"/>
    <mergeCell ref="E26:F26"/>
    <mergeCell ref="C27:D27"/>
    <mergeCell ref="E27:F27"/>
    <mergeCell ref="A28:G28"/>
    <mergeCell ref="A29:G29"/>
    <mergeCell ref="C30:D30"/>
    <mergeCell ref="E30:F30"/>
    <mergeCell ref="C31:D31"/>
    <mergeCell ref="E31:F31"/>
    <mergeCell ref="C32:D32"/>
    <mergeCell ref="E32:F32"/>
    <mergeCell ref="C33:D33"/>
    <mergeCell ref="E33:F33"/>
    <mergeCell ref="C34:D34"/>
    <mergeCell ref="E34:F34"/>
    <mergeCell ref="C35:D35"/>
    <mergeCell ref="E35:F35"/>
    <mergeCell ref="C36:D36"/>
    <mergeCell ref="E36:F36"/>
    <mergeCell ref="C37:D37"/>
    <mergeCell ref="E37:F37"/>
    <mergeCell ref="C38:D38"/>
    <mergeCell ref="E38:F38"/>
    <mergeCell ref="A39:G39"/>
    <mergeCell ref="A43:G43"/>
    <mergeCell ref="A44:F44"/>
    <mergeCell ref="A45:F45"/>
    <mergeCell ref="A46:F46"/>
    <mergeCell ref="A47:F47"/>
    <mergeCell ref="A48:F48"/>
    <mergeCell ref="A49:F49"/>
    <mergeCell ref="A50:G50"/>
  </mergeCells>
  <pageMargins left="0.7" right="0.7" top="0.393055555555556" bottom="0.354166666666667" header="0.3" footer="0.3"/>
  <pageSetup paperSize="9" scale="91" orientation="portrait"/>
  <headerFooter/>
  <legacy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61"/>
  <sheetViews>
    <sheetView topLeftCell="A47" workbookViewId="0">
      <selection activeCell="A62" sqref="$A62:$XFD69"/>
    </sheetView>
  </sheetViews>
  <sheetFormatPr defaultColWidth="8.75" defaultRowHeight="16.5"/>
  <cols>
    <col min="1" max="1" width="13.3833333333333" style="1" customWidth="1"/>
    <col min="2" max="2" width="16" style="1" customWidth="1"/>
    <col min="3" max="3" width="10.8833333333333" style="1" customWidth="1"/>
    <col min="4" max="4" width="10.3833333333333" style="1" customWidth="1"/>
    <col min="5" max="5" width="11.3833333333333" style="1" customWidth="1"/>
    <col min="6" max="6" width="11.1333333333333" style="1" customWidth="1"/>
    <col min="7" max="7" width="15.1333333333333" style="1" customWidth="1"/>
    <col min="8" max="9" width="8.75" style="1"/>
    <col min="10" max="10" width="9" style="1" customWidth="1"/>
    <col min="11" max="16384" width="8.75" style="1"/>
  </cols>
  <sheetData>
    <row r="1" spans="1:10">
      <c r="A1" s="1" t="s">
        <v>0</v>
      </c>
    </row>
    <row r="2" ht="25.5" customHeight="1" spans="1:10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</row>
    <row r="3" ht="30" customHeight="1" spans="1:10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</row>
    <row r="4" spans="1:10">
      <c r="A4" s="8" t="s">
        <v>4</v>
      </c>
      <c r="B4" s="9" t="s">
        <v>173</v>
      </c>
      <c r="C4" s="10" t="s">
        <v>6</v>
      </c>
      <c r="D4" s="11" t="s">
        <v>174</v>
      </c>
      <c r="E4" s="11"/>
      <c r="F4" s="11"/>
      <c r="G4" s="12"/>
      <c r="H4" s="13"/>
      <c r="I4" s="13"/>
    </row>
    <row r="5" ht="16.15" customHeight="1" spans="1:10">
      <c r="A5" s="14" t="s">
        <v>8</v>
      </c>
      <c r="B5" s="15"/>
      <c r="C5" s="15"/>
      <c r="D5" s="15"/>
      <c r="E5" s="15"/>
      <c r="F5" s="15"/>
      <c r="G5" s="16"/>
    </row>
    <row r="6" ht="15" spans="1:10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0">
      <c r="A7" s="20" t="s">
        <v>14</v>
      </c>
      <c r="B7" s="20">
        <v>2</v>
      </c>
      <c r="C7" s="18">
        <v>2</v>
      </c>
      <c r="D7" s="19"/>
      <c r="E7" s="18">
        <v>96.35</v>
      </c>
      <c r="F7" s="19"/>
      <c r="G7" s="21">
        <f>B7*C7*E7</f>
        <v>385.4</v>
      </c>
    </row>
    <row r="8" ht="16.15" customHeight="1" spans="1:10">
      <c r="A8" s="20" t="s">
        <v>15</v>
      </c>
      <c r="B8" s="20">
        <v>2</v>
      </c>
      <c r="C8" s="18">
        <v>2</v>
      </c>
      <c r="D8" s="19"/>
      <c r="E8" s="18">
        <v>206.68</v>
      </c>
      <c r="F8" s="19"/>
      <c r="G8" s="21">
        <f>B8*C8*E8</f>
        <v>826.72</v>
      </c>
    </row>
    <row r="9" ht="16.15" customHeight="1" spans="1:10">
      <c r="A9" s="20" t="s">
        <v>16</v>
      </c>
      <c r="B9" s="20"/>
      <c r="C9" s="18"/>
      <c r="D9" s="19"/>
      <c r="E9" s="18"/>
      <c r="F9" s="19"/>
      <c r="G9" s="23">
        <f>SUM(G7:G8)</f>
        <v>1212.12</v>
      </c>
    </row>
    <row r="10" ht="16.15" customHeight="1" spans="1:10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0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0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s="1" customFormat="1" ht="29.25" spans="1:10">
      <c r="A13" s="20" t="s">
        <v>100</v>
      </c>
      <c r="B13" s="20" t="s">
        <v>33</v>
      </c>
      <c r="C13" s="26">
        <v>2</v>
      </c>
      <c r="D13" s="27"/>
      <c r="E13" s="26">
        <v>42</v>
      </c>
      <c r="F13" s="27"/>
      <c r="G13" s="28">
        <f>C13*E13</f>
        <v>84</v>
      </c>
    </row>
    <row r="14" ht="17.25" spans="1:10">
      <c r="A14" s="20" t="s">
        <v>99</v>
      </c>
      <c r="B14" s="22" t="s">
        <v>103</v>
      </c>
      <c r="C14" s="26">
        <v>1</v>
      </c>
      <c r="D14" s="27"/>
      <c r="E14" s="26">
        <v>0.33</v>
      </c>
      <c r="F14" s="27"/>
      <c r="G14" s="28">
        <f>C14*E14</f>
        <v>0.33</v>
      </c>
    </row>
    <row r="15" ht="17.25" spans="1:10">
      <c r="A15" s="20" t="s">
        <v>101</v>
      </c>
      <c r="B15" s="22" t="s">
        <v>33</v>
      </c>
      <c r="C15" s="26">
        <v>1</v>
      </c>
      <c r="D15" s="27"/>
      <c r="E15" s="26">
        <v>38</v>
      </c>
      <c r="F15" s="27"/>
      <c r="G15" s="28">
        <f>C15*E15</f>
        <v>38</v>
      </c>
    </row>
    <row r="16" ht="29.25" spans="1:10">
      <c r="A16" s="20" t="s">
        <v>102</v>
      </c>
      <c r="B16" s="22" t="s">
        <v>103</v>
      </c>
      <c r="C16" s="26">
        <v>1</v>
      </c>
      <c r="D16" s="27"/>
      <c r="E16" s="26">
        <v>10</v>
      </c>
      <c r="F16" s="27"/>
      <c r="G16" s="21">
        <f>C16*E16</f>
        <v>10</v>
      </c>
    </row>
    <row r="17" ht="17.25" spans="1:7">
      <c r="A17" s="20" t="s">
        <v>16</v>
      </c>
      <c r="B17" s="22"/>
      <c r="C17" s="26"/>
      <c r="D17" s="27"/>
      <c r="E17" s="26"/>
      <c r="F17" s="27"/>
      <c r="G17" s="23">
        <f>SUM(G13:G16)</f>
        <v>132.33</v>
      </c>
    </row>
    <row r="18" spans="1:7">
      <c r="A18" s="14" t="s">
        <v>23</v>
      </c>
      <c r="B18" s="15"/>
      <c r="C18" s="15"/>
      <c r="D18" s="15"/>
      <c r="E18" s="15"/>
      <c r="F18" s="15"/>
      <c r="G18" s="16"/>
    </row>
    <row r="19" spans="1:7">
      <c r="A19" s="20" t="s">
        <v>19</v>
      </c>
      <c r="B19" s="20" t="s">
        <v>20</v>
      </c>
      <c r="C19" s="26" t="s">
        <v>21</v>
      </c>
      <c r="D19" s="27"/>
      <c r="E19" s="26" t="s">
        <v>22</v>
      </c>
      <c r="F19" s="27"/>
      <c r="G19" s="20" t="s">
        <v>13</v>
      </c>
    </row>
    <row r="20" spans="1:7">
      <c r="A20" s="20" t="s">
        <v>24</v>
      </c>
      <c r="B20" s="20" t="s">
        <v>25</v>
      </c>
      <c r="C20" s="26">
        <v>4</v>
      </c>
      <c r="D20" s="27"/>
      <c r="E20" s="26">
        <v>0.32</v>
      </c>
      <c r="F20" s="27"/>
      <c r="G20" s="28">
        <f t="shared" ref="G20:G33" si="0">C20*E20</f>
        <v>1.28</v>
      </c>
    </row>
    <row r="21" spans="1:7">
      <c r="A21" s="20" t="s">
        <v>26</v>
      </c>
      <c r="B21" s="20" t="s">
        <v>25</v>
      </c>
      <c r="C21" s="26">
        <v>4</v>
      </c>
      <c r="D21" s="27"/>
      <c r="E21" s="26">
        <v>0.45</v>
      </c>
      <c r="F21" s="27"/>
      <c r="G21" s="28">
        <f t="shared" si="0"/>
        <v>1.8</v>
      </c>
    </row>
    <row r="22" ht="29.25" spans="1:7">
      <c r="A22" s="20" t="s">
        <v>27</v>
      </c>
      <c r="B22" s="20" t="s">
        <v>28</v>
      </c>
      <c r="C22" s="26">
        <v>3</v>
      </c>
      <c r="D22" s="27"/>
      <c r="E22" s="26">
        <v>2.3</v>
      </c>
      <c r="F22" s="27"/>
      <c r="G22" s="28">
        <f t="shared" si="0"/>
        <v>6.9</v>
      </c>
    </row>
    <row r="23" spans="1:7">
      <c r="A23" s="20" t="s">
        <v>29</v>
      </c>
      <c r="B23" s="20" t="s">
        <v>25</v>
      </c>
      <c r="C23" s="26">
        <v>1</v>
      </c>
      <c r="D23" s="27"/>
      <c r="E23" s="26">
        <v>3.5</v>
      </c>
      <c r="F23" s="27"/>
      <c r="G23" s="28">
        <f t="shared" si="0"/>
        <v>3.5</v>
      </c>
    </row>
    <row r="24" spans="1:7">
      <c r="A24" s="20" t="s">
        <v>30</v>
      </c>
      <c r="B24" s="20" t="s">
        <v>31</v>
      </c>
      <c r="C24" s="26">
        <v>0.5</v>
      </c>
      <c r="D24" s="27"/>
      <c r="E24" s="26">
        <v>5.7</v>
      </c>
      <c r="F24" s="27"/>
      <c r="G24" s="28">
        <f t="shared" si="0"/>
        <v>2.85</v>
      </c>
    </row>
    <row r="25" spans="1:7">
      <c r="A25" s="20" t="s">
        <v>32</v>
      </c>
      <c r="B25" s="20" t="s">
        <v>33</v>
      </c>
      <c r="C25" s="26">
        <v>1</v>
      </c>
      <c r="D25" s="27"/>
      <c r="E25" s="26">
        <v>0.38</v>
      </c>
      <c r="F25" s="27"/>
      <c r="G25" s="28">
        <f t="shared" si="0"/>
        <v>0.38</v>
      </c>
    </row>
    <row r="26" spans="1:7">
      <c r="A26" s="20" t="s">
        <v>83</v>
      </c>
      <c r="B26" s="20" t="s">
        <v>84</v>
      </c>
      <c r="C26" s="26">
        <v>2</v>
      </c>
      <c r="D26" s="27"/>
      <c r="E26" s="26">
        <v>7.6</v>
      </c>
      <c r="F26" s="27"/>
      <c r="G26" s="28">
        <f t="shared" si="0"/>
        <v>15.2</v>
      </c>
    </row>
    <row r="27" spans="1:7">
      <c r="A27" s="29" t="s">
        <v>85</v>
      </c>
      <c r="B27" s="29" t="s">
        <v>25</v>
      </c>
      <c r="C27" s="26">
        <v>1</v>
      </c>
      <c r="D27" s="27"/>
      <c r="E27" s="31">
        <v>280</v>
      </c>
      <c r="F27" s="32"/>
      <c r="G27" s="28">
        <f t="shared" si="0"/>
        <v>280</v>
      </c>
    </row>
    <row r="28" spans="1:7">
      <c r="A28" s="29" t="s">
        <v>80</v>
      </c>
      <c r="B28" s="29" t="s">
        <v>33</v>
      </c>
      <c r="C28" s="26">
        <v>5</v>
      </c>
      <c r="D28" s="27"/>
      <c r="E28" s="31">
        <v>0.7</v>
      </c>
      <c r="F28" s="32"/>
      <c r="G28" s="28">
        <f t="shared" si="0"/>
        <v>3.5</v>
      </c>
    </row>
    <row r="29" ht="17.25" spans="1:7">
      <c r="A29" s="29" t="s">
        <v>16</v>
      </c>
      <c r="B29" s="30"/>
      <c r="C29" s="31"/>
      <c r="D29" s="32"/>
      <c r="E29" s="31"/>
      <c r="F29" s="32"/>
      <c r="G29" s="33">
        <f>SUM(G20:G28)</f>
        <v>315.41</v>
      </c>
    </row>
    <row r="30" spans="1:7">
      <c r="A30" s="24" t="s">
        <v>34</v>
      </c>
      <c r="B30" s="24"/>
      <c r="C30" s="24"/>
      <c r="D30" s="24"/>
      <c r="E30" s="24"/>
      <c r="F30" s="24"/>
      <c r="G30" s="24"/>
    </row>
    <row r="31" spans="1:7">
      <c r="A31" s="20" t="s">
        <v>35</v>
      </c>
      <c r="B31" s="20" t="s">
        <v>36</v>
      </c>
      <c r="C31" s="26" t="s">
        <v>21</v>
      </c>
      <c r="D31" s="27"/>
      <c r="E31" s="26" t="s">
        <v>37</v>
      </c>
      <c r="F31" s="27"/>
      <c r="G31" s="20" t="s">
        <v>38</v>
      </c>
    </row>
    <row r="32" ht="17.25" spans="1:7">
      <c r="A32" s="20" t="s">
        <v>140</v>
      </c>
      <c r="B32" s="22" t="s">
        <v>160</v>
      </c>
      <c r="C32" s="26">
        <v>2</v>
      </c>
      <c r="D32" s="27"/>
      <c r="E32" s="26">
        <v>93</v>
      </c>
      <c r="F32" s="27"/>
      <c r="G32" s="21">
        <f>C32*E32</f>
        <v>186</v>
      </c>
    </row>
    <row r="33" ht="17.25" spans="1:7">
      <c r="A33" s="20" t="s">
        <v>16</v>
      </c>
      <c r="B33" s="22"/>
      <c r="C33" s="26"/>
      <c r="D33" s="27"/>
      <c r="E33" s="26"/>
      <c r="F33" s="27"/>
      <c r="G33" s="21">
        <f>SUM(G32:G32)</f>
        <v>186</v>
      </c>
    </row>
    <row r="34" spans="1:7">
      <c r="A34" s="14" t="s">
        <v>39</v>
      </c>
      <c r="B34" s="15"/>
      <c r="C34" s="15"/>
      <c r="D34" s="15"/>
      <c r="E34" s="15"/>
      <c r="F34" s="15"/>
      <c r="G34" s="16"/>
    </row>
    <row r="35" spans="1:7">
      <c r="A35" s="20" t="s">
        <v>35</v>
      </c>
      <c r="B35" s="20" t="s">
        <v>36</v>
      </c>
      <c r="C35" s="26" t="s">
        <v>40</v>
      </c>
      <c r="D35" s="27"/>
      <c r="E35" s="26" t="s">
        <v>22</v>
      </c>
      <c r="F35" s="27"/>
      <c r="G35" s="20" t="s">
        <v>13</v>
      </c>
    </row>
    <row r="36" spans="1:7">
      <c r="A36" s="20" t="s">
        <v>41</v>
      </c>
      <c r="B36" s="20" t="s">
        <v>42</v>
      </c>
      <c r="C36" s="26">
        <v>1</v>
      </c>
      <c r="D36" s="27"/>
      <c r="E36" s="26">
        <v>1.74</v>
      </c>
      <c r="F36" s="27"/>
      <c r="G36" s="21">
        <f>C36*E36</f>
        <v>1.74</v>
      </c>
    </row>
    <row r="37" spans="1:7">
      <c r="A37" s="20" t="s">
        <v>43</v>
      </c>
      <c r="B37" s="20" t="s">
        <v>44</v>
      </c>
      <c r="C37" s="26">
        <v>2</v>
      </c>
      <c r="D37" s="27"/>
      <c r="E37" s="26">
        <v>0.75</v>
      </c>
      <c r="F37" s="27"/>
      <c r="G37" s="21">
        <f>C37*E37</f>
        <v>1.5</v>
      </c>
    </row>
    <row r="38" ht="17.25" spans="1:7">
      <c r="A38" s="20" t="s">
        <v>16</v>
      </c>
      <c r="B38" s="34"/>
      <c r="C38" s="26"/>
      <c r="D38" s="27"/>
      <c r="E38" s="26"/>
      <c r="F38" s="27"/>
      <c r="G38" s="23">
        <f>SUM(G36:G37)</f>
        <v>3.24</v>
      </c>
    </row>
    <row r="39" spans="1:7">
      <c r="A39" s="14" t="s">
        <v>45</v>
      </c>
      <c r="B39" s="15"/>
      <c r="C39" s="15"/>
      <c r="D39" s="15"/>
      <c r="E39" s="15"/>
      <c r="F39" s="15"/>
      <c r="G39" s="16"/>
    </row>
    <row r="40" spans="1:7">
      <c r="A40" s="35" t="s">
        <v>46</v>
      </c>
      <c r="B40" s="36"/>
      <c r="C40" s="36"/>
      <c r="D40" s="36"/>
      <c r="E40" s="15"/>
      <c r="F40" s="15"/>
      <c r="G40" s="16"/>
    </row>
    <row r="41" spans="1:7">
      <c r="A41" s="37" t="s">
        <v>47</v>
      </c>
      <c r="B41" s="37" t="s">
        <v>48</v>
      </c>
      <c r="C41" s="37" t="s">
        <v>49</v>
      </c>
      <c r="D41" s="38"/>
      <c r="E41" s="39" t="s">
        <v>50</v>
      </c>
      <c r="F41" s="27"/>
      <c r="G41" s="20" t="s">
        <v>13</v>
      </c>
    </row>
    <row r="42" spans="1:7">
      <c r="A42" s="20" t="s">
        <v>51</v>
      </c>
      <c r="B42" s="20">
        <v>180000</v>
      </c>
      <c r="C42" s="52">
        <v>5</v>
      </c>
      <c r="D42" s="38"/>
      <c r="E42" s="40">
        <v>2</v>
      </c>
      <c r="F42" s="41"/>
      <c r="G42" s="21">
        <f t="shared" ref="G42:G48" si="1">IFERROR(B42/C42/12/22/8*E42,0)</f>
        <v>34.0909090909091</v>
      </c>
    </row>
    <row r="43" spans="1:7">
      <c r="A43" s="20" t="s">
        <v>77</v>
      </c>
      <c r="B43" s="20">
        <v>138000</v>
      </c>
      <c r="C43" s="26">
        <v>5</v>
      </c>
      <c r="D43" s="27"/>
      <c r="E43" s="39">
        <v>2</v>
      </c>
      <c r="F43" s="27"/>
      <c r="G43" s="21">
        <f t="shared" si="1"/>
        <v>26.1363636363636</v>
      </c>
    </row>
    <row r="44" spans="1:7">
      <c r="A44" s="26" t="s">
        <v>92</v>
      </c>
      <c r="B44" s="20">
        <v>88500</v>
      </c>
      <c r="C44" s="26">
        <v>5</v>
      </c>
      <c r="D44" s="27"/>
      <c r="E44" s="39">
        <v>2</v>
      </c>
      <c r="F44" s="27"/>
      <c r="G44" s="21">
        <f t="shared" si="1"/>
        <v>16.7613636363636</v>
      </c>
    </row>
    <row r="45" spans="1:7">
      <c r="A45" s="26" t="s">
        <v>86</v>
      </c>
      <c r="B45" s="20">
        <v>1188</v>
      </c>
      <c r="C45" s="26">
        <v>5</v>
      </c>
      <c r="D45" s="27"/>
      <c r="E45" s="39">
        <v>2</v>
      </c>
      <c r="F45" s="27"/>
      <c r="G45" s="21">
        <f t="shared" si="1"/>
        <v>0.225</v>
      </c>
    </row>
    <row r="46" spans="1:7">
      <c r="A46" s="26" t="s">
        <v>52</v>
      </c>
      <c r="B46" s="20">
        <v>4000</v>
      </c>
      <c r="C46" s="26">
        <v>5</v>
      </c>
      <c r="D46" s="27"/>
      <c r="E46" s="39">
        <v>2</v>
      </c>
      <c r="F46" s="27"/>
      <c r="G46" s="21">
        <f t="shared" si="1"/>
        <v>0.757575757575758</v>
      </c>
    </row>
    <row r="47" spans="1:7">
      <c r="A47" s="26" t="s">
        <v>53</v>
      </c>
      <c r="B47" s="20">
        <v>3550</v>
      </c>
      <c r="C47" s="26">
        <v>5</v>
      </c>
      <c r="D47" s="27"/>
      <c r="E47" s="39">
        <v>2</v>
      </c>
      <c r="F47" s="27"/>
      <c r="G47" s="21">
        <f t="shared" si="1"/>
        <v>0.672348484848485</v>
      </c>
    </row>
    <row r="48" ht="15" customHeight="1" spans="1:7">
      <c r="A48" s="26" t="s">
        <v>87</v>
      </c>
      <c r="B48" s="20">
        <v>5000</v>
      </c>
      <c r="C48" s="26">
        <v>5</v>
      </c>
      <c r="D48" s="27"/>
      <c r="E48" s="39">
        <v>2</v>
      </c>
      <c r="F48" s="27"/>
      <c r="G48" s="21">
        <f t="shared" si="1"/>
        <v>0.946969696969697</v>
      </c>
    </row>
    <row r="49" ht="17.25" spans="1:7">
      <c r="A49" s="26" t="s">
        <v>16</v>
      </c>
      <c r="B49" s="34"/>
      <c r="C49" s="26"/>
      <c r="D49" s="27"/>
      <c r="E49" s="39"/>
      <c r="F49" s="27"/>
      <c r="G49" s="21">
        <f>SUM(G42:G48)</f>
        <v>79.5905303030303</v>
      </c>
    </row>
    <row r="50" spans="1:7">
      <c r="A50" s="42" t="s">
        <v>54</v>
      </c>
      <c r="B50" s="43"/>
      <c r="C50" s="43"/>
      <c r="D50" s="43"/>
      <c r="E50" s="43"/>
      <c r="F50" s="43"/>
      <c r="G50" s="44"/>
    </row>
    <row r="51" ht="30" spans="1:7">
      <c r="A51" s="17" t="s">
        <v>35</v>
      </c>
      <c r="B51" s="17" t="s">
        <v>48</v>
      </c>
      <c r="C51" s="18" t="s">
        <v>55</v>
      </c>
      <c r="D51" s="17" t="s">
        <v>56</v>
      </c>
      <c r="E51" s="17" t="s">
        <v>49</v>
      </c>
      <c r="F51" s="17" t="s">
        <v>50</v>
      </c>
      <c r="G51" s="17" t="s">
        <v>13</v>
      </c>
    </row>
    <row r="52" ht="15" spans="1:7">
      <c r="A52" s="20" t="s">
        <v>88</v>
      </c>
      <c r="B52" s="45">
        <v>46244103.63</v>
      </c>
      <c r="C52" s="20">
        <v>13777</v>
      </c>
      <c r="D52" s="20">
        <v>580</v>
      </c>
      <c r="E52" s="20">
        <v>50</v>
      </c>
      <c r="F52" s="20">
        <v>2</v>
      </c>
      <c r="G52" s="21">
        <f>IFERROR(B52/C52/E52/12/22/8*D52*F52,0)</f>
        <v>36.8719221668855</v>
      </c>
    </row>
    <row r="53" ht="17.25" spans="1:7">
      <c r="A53" s="20" t="s">
        <v>16</v>
      </c>
      <c r="B53" s="20"/>
      <c r="C53" s="20"/>
      <c r="D53" s="20"/>
      <c r="E53" s="20"/>
      <c r="F53" s="20"/>
      <c r="G53" s="33">
        <f>SUM(G52:G52)</f>
        <v>36.8719221668855</v>
      </c>
    </row>
    <row r="54" ht="15" spans="1:7">
      <c r="A54" s="24" t="s">
        <v>58</v>
      </c>
      <c r="B54" s="24"/>
      <c r="C54" s="24"/>
      <c r="D54" s="24"/>
      <c r="E54" s="24"/>
      <c r="F54" s="24"/>
      <c r="G54" s="24"/>
    </row>
    <row r="55" spans="1:7">
      <c r="A55" s="14" t="s">
        <v>59</v>
      </c>
      <c r="B55" s="15"/>
      <c r="C55" s="15"/>
      <c r="D55" s="15"/>
      <c r="E55" s="15"/>
      <c r="F55" s="16"/>
      <c r="G55" s="21">
        <f>(G9+G17+G29+G38+G49+G53)*G56</f>
        <v>320.321241444585</v>
      </c>
    </row>
    <row r="56" spans="1:7">
      <c r="A56" s="14" t="s">
        <v>60</v>
      </c>
      <c r="B56" s="15"/>
      <c r="C56" s="15"/>
      <c r="D56" s="15"/>
      <c r="E56" s="15"/>
      <c r="F56" s="16"/>
      <c r="G56" s="28">
        <v>0.18</v>
      </c>
    </row>
    <row r="57" spans="1:7">
      <c r="A57" s="46" t="s">
        <v>61</v>
      </c>
      <c r="B57" s="47"/>
      <c r="C57" s="47"/>
      <c r="D57" s="47"/>
      <c r="E57" s="47"/>
      <c r="F57" s="48"/>
      <c r="G57" s="28">
        <f>G58</f>
        <v>0.16</v>
      </c>
    </row>
    <row r="58" spans="1:7">
      <c r="A58" s="14" t="s">
        <v>62</v>
      </c>
      <c r="B58" s="15"/>
      <c r="C58" s="15"/>
      <c r="D58" s="15"/>
      <c r="E58" s="15"/>
      <c r="F58" s="16"/>
      <c r="G58" s="28">
        <v>0.16</v>
      </c>
    </row>
    <row r="59" ht="17.25" spans="1:7">
      <c r="A59" s="49" t="s">
        <v>16</v>
      </c>
      <c r="B59" s="50"/>
      <c r="C59" s="50"/>
      <c r="D59" s="50"/>
      <c r="E59" s="50"/>
      <c r="F59" s="51"/>
      <c r="G59" s="33">
        <f>G55+G57</f>
        <v>320.481241444585</v>
      </c>
    </row>
    <row r="60" ht="17.25" spans="1:7">
      <c r="A60" s="14" t="s">
        <v>63</v>
      </c>
      <c r="B60" s="15"/>
      <c r="C60" s="15"/>
      <c r="D60" s="15"/>
      <c r="E60" s="15"/>
      <c r="F60" s="16"/>
      <c r="G60" s="23">
        <f>G9+G17+G29+G33+G38+G49+G53+G59</f>
        <v>2286.0436939145</v>
      </c>
    </row>
    <row r="61" ht="15" spans="1:7">
      <c r="A61" s="46" t="s">
        <v>64</v>
      </c>
      <c r="B61" s="47"/>
      <c r="C61" s="47"/>
      <c r="D61" s="47"/>
      <c r="E61" s="47"/>
      <c r="F61" s="47"/>
      <c r="G61" s="48"/>
    </row>
  </sheetData>
  <mergeCells count="94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A18:G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A30:G30"/>
    <mergeCell ref="C31:D31"/>
    <mergeCell ref="E31:F31"/>
    <mergeCell ref="C32:D32"/>
    <mergeCell ref="E32:F32"/>
    <mergeCell ref="C33:D33"/>
    <mergeCell ref="E33:F33"/>
    <mergeCell ref="A34:G34"/>
    <mergeCell ref="C35:D35"/>
    <mergeCell ref="E35:F35"/>
    <mergeCell ref="C36:D36"/>
    <mergeCell ref="E36:F36"/>
    <mergeCell ref="C37:D37"/>
    <mergeCell ref="E37:F37"/>
    <mergeCell ref="C38:D38"/>
    <mergeCell ref="E38:F38"/>
    <mergeCell ref="A39:G39"/>
    <mergeCell ref="A40:G40"/>
    <mergeCell ref="C41:D41"/>
    <mergeCell ref="E41:F41"/>
    <mergeCell ref="C42:D42"/>
    <mergeCell ref="E42:F42"/>
    <mergeCell ref="C43:D43"/>
    <mergeCell ref="E43:F43"/>
    <mergeCell ref="C44:D44"/>
    <mergeCell ref="E44:F44"/>
    <mergeCell ref="C45:D45"/>
    <mergeCell ref="E45:F45"/>
    <mergeCell ref="C46:D46"/>
    <mergeCell ref="E46:F46"/>
    <mergeCell ref="C47:D47"/>
    <mergeCell ref="E47:F47"/>
    <mergeCell ref="C48:D48"/>
    <mergeCell ref="E48:F48"/>
    <mergeCell ref="C49:D49"/>
    <mergeCell ref="E49:F49"/>
    <mergeCell ref="A50:G50"/>
    <mergeCell ref="A54:G54"/>
    <mergeCell ref="A55:F55"/>
    <mergeCell ref="A56:F56"/>
    <mergeCell ref="A57:F57"/>
    <mergeCell ref="A58:F58"/>
    <mergeCell ref="A59:F59"/>
    <mergeCell ref="A60:F60"/>
    <mergeCell ref="A61:G61"/>
  </mergeCells>
  <pageMargins left="0.7" right="0.7" top="0.393055555555556" bottom="0.314583333333333" header="0.3" footer="0.3"/>
  <pageSetup paperSize="9" scale="72" orientation="portrait"/>
  <headerFooter/>
  <legacy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53"/>
  <sheetViews>
    <sheetView topLeftCell="A32" workbookViewId="0">
      <selection activeCell="A54" sqref="$A54:$XFD64"/>
    </sheetView>
  </sheetViews>
  <sheetFormatPr defaultColWidth="8.75" defaultRowHeight="16.5"/>
  <cols>
    <col min="1" max="1" width="13.3833333333333" style="1" customWidth="1"/>
    <col min="2" max="2" width="16" style="1" customWidth="1"/>
    <col min="3" max="3" width="10.8833333333333" style="1" customWidth="1"/>
    <col min="4" max="4" width="10.3833333333333" style="1" customWidth="1"/>
    <col min="5" max="5" width="11.3833333333333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175</v>
      </c>
      <c r="C4" s="10" t="s">
        <v>6</v>
      </c>
      <c r="D4" s="11" t="s">
        <v>176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ht="15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2</v>
      </c>
      <c r="C7" s="18">
        <v>1.5</v>
      </c>
      <c r="D7" s="19"/>
      <c r="E7" s="18">
        <v>96.35</v>
      </c>
      <c r="F7" s="19"/>
      <c r="G7" s="21">
        <f>B7*C7*E7</f>
        <v>289.05</v>
      </c>
    </row>
    <row r="8" ht="16.15" customHeight="1" spans="1:12">
      <c r="A8" s="20" t="s">
        <v>15</v>
      </c>
      <c r="B8" s="20">
        <v>2</v>
      </c>
      <c r="C8" s="18">
        <v>1.5</v>
      </c>
      <c r="D8" s="19"/>
      <c r="E8" s="18">
        <v>206.68</v>
      </c>
      <c r="F8" s="19"/>
      <c r="G8" s="21">
        <f>B8*C8*E8</f>
        <v>620.04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909.09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ht="16.15" customHeight="1" spans="1:12">
      <c r="A13" s="20"/>
      <c r="B13" s="20"/>
      <c r="C13" s="26"/>
      <c r="D13" s="27"/>
      <c r="E13" s="26"/>
      <c r="F13" s="27"/>
      <c r="G13" s="28">
        <f>C13*E13</f>
        <v>0</v>
      </c>
    </row>
    <row r="14" ht="17.25" spans="1:12">
      <c r="A14" s="20" t="s">
        <v>16</v>
      </c>
      <c r="B14" s="22"/>
      <c r="C14" s="26"/>
      <c r="D14" s="27"/>
      <c r="E14" s="26"/>
      <c r="F14" s="27"/>
      <c r="G14" s="23">
        <f>SUM(G13)</f>
        <v>0</v>
      </c>
    </row>
    <row r="15" spans="1:12">
      <c r="A15" s="14" t="s">
        <v>23</v>
      </c>
      <c r="B15" s="15"/>
      <c r="C15" s="15"/>
      <c r="D15" s="15"/>
      <c r="E15" s="15"/>
      <c r="F15" s="15"/>
      <c r="G15" s="16"/>
    </row>
    <row r="16" spans="1:12">
      <c r="A16" s="20" t="s">
        <v>19</v>
      </c>
      <c r="B16" s="20" t="s">
        <v>20</v>
      </c>
      <c r="C16" s="26" t="s">
        <v>21</v>
      </c>
      <c r="D16" s="27"/>
      <c r="E16" s="26" t="s">
        <v>22</v>
      </c>
      <c r="F16" s="27"/>
      <c r="G16" s="20" t="s">
        <v>13</v>
      </c>
    </row>
    <row r="17" spans="1:7">
      <c r="A17" s="20" t="s">
        <v>32</v>
      </c>
      <c r="B17" s="20" t="s">
        <v>33</v>
      </c>
      <c r="C17" s="26">
        <v>1</v>
      </c>
      <c r="D17" s="27"/>
      <c r="E17" s="26">
        <v>0.38</v>
      </c>
      <c r="F17" s="27"/>
      <c r="G17" s="28">
        <f>C17*E17</f>
        <v>0.38</v>
      </c>
    </row>
    <row r="18" s="1" customFormat="1" ht="17.25" spans="1:7">
      <c r="A18" s="20" t="s">
        <v>105</v>
      </c>
      <c r="B18" s="20" t="s">
        <v>31</v>
      </c>
      <c r="C18" s="26">
        <v>0.5</v>
      </c>
      <c r="D18" s="27"/>
      <c r="E18" s="26">
        <v>6</v>
      </c>
      <c r="F18" s="27"/>
      <c r="G18" s="28">
        <v>3</v>
      </c>
    </row>
    <row r="19" s="1" customFormat="1" ht="17.25" spans="1:7">
      <c r="A19" s="29" t="s">
        <v>127</v>
      </c>
      <c r="B19" s="30" t="s">
        <v>25</v>
      </c>
      <c r="C19" s="26">
        <v>2</v>
      </c>
      <c r="D19" s="27"/>
      <c r="E19" s="31">
        <v>1.8</v>
      </c>
      <c r="F19" s="32"/>
      <c r="G19" s="28">
        <v>3.6</v>
      </c>
    </row>
    <row r="20" spans="1:7">
      <c r="A20" s="29" t="s">
        <v>80</v>
      </c>
      <c r="B20" s="29" t="s">
        <v>33</v>
      </c>
      <c r="C20" s="26">
        <v>3</v>
      </c>
      <c r="D20" s="27"/>
      <c r="E20" s="31">
        <v>0.7</v>
      </c>
      <c r="F20" s="32"/>
      <c r="G20" s="28">
        <f>C20*E20</f>
        <v>2.1</v>
      </c>
    </row>
    <row r="21" ht="17.25" spans="1:7">
      <c r="A21" s="29" t="s">
        <v>16</v>
      </c>
      <c r="B21" s="30"/>
      <c r="C21" s="31"/>
      <c r="D21" s="32"/>
      <c r="E21" s="31"/>
      <c r="F21" s="32"/>
      <c r="G21" s="33">
        <f>SUM(G17:G20)</f>
        <v>9.08</v>
      </c>
    </row>
    <row r="22" spans="1:7">
      <c r="A22" s="24" t="s">
        <v>34</v>
      </c>
      <c r="B22" s="24"/>
      <c r="C22" s="24"/>
      <c r="D22" s="24"/>
      <c r="E22" s="24"/>
      <c r="F22" s="24"/>
      <c r="G22" s="24"/>
    </row>
    <row r="23" spans="1:7">
      <c r="A23" s="20" t="s">
        <v>35</v>
      </c>
      <c r="B23" s="20" t="s">
        <v>36</v>
      </c>
      <c r="C23" s="26" t="s">
        <v>21</v>
      </c>
      <c r="D23" s="27"/>
      <c r="E23" s="26" t="s">
        <v>37</v>
      </c>
      <c r="F23" s="27"/>
      <c r="G23" s="20" t="s">
        <v>38</v>
      </c>
    </row>
    <row r="24" ht="17.25" spans="1:7">
      <c r="A24" s="20" t="s">
        <v>140</v>
      </c>
      <c r="B24" s="22" t="s">
        <v>160</v>
      </c>
      <c r="C24" s="26">
        <v>2</v>
      </c>
      <c r="D24" s="27"/>
      <c r="E24" s="26">
        <v>93</v>
      </c>
      <c r="F24" s="27"/>
      <c r="G24" s="21">
        <f>C24*E24</f>
        <v>186</v>
      </c>
    </row>
    <row r="25" ht="17.25" spans="1:7">
      <c r="A25" s="20" t="s">
        <v>16</v>
      </c>
      <c r="B25" s="22"/>
      <c r="C25" s="26"/>
      <c r="D25" s="27"/>
      <c r="E25" s="26"/>
      <c r="F25" s="27"/>
      <c r="G25" s="21">
        <f>SUM(G24:G24)</f>
        <v>186</v>
      </c>
    </row>
    <row r="26" spans="1:7">
      <c r="A26" s="14" t="s">
        <v>39</v>
      </c>
      <c r="B26" s="15"/>
      <c r="C26" s="15"/>
      <c r="D26" s="15"/>
      <c r="E26" s="15"/>
      <c r="F26" s="15"/>
      <c r="G26" s="16"/>
    </row>
    <row r="27" spans="1:7">
      <c r="A27" s="20" t="s">
        <v>35</v>
      </c>
      <c r="B27" s="20" t="s">
        <v>36</v>
      </c>
      <c r="C27" s="26" t="s">
        <v>40</v>
      </c>
      <c r="D27" s="27"/>
      <c r="E27" s="26" t="s">
        <v>22</v>
      </c>
      <c r="F27" s="27"/>
      <c r="G27" s="20" t="s">
        <v>13</v>
      </c>
    </row>
    <row r="28" spans="1:7">
      <c r="A28" s="20" t="s">
        <v>41</v>
      </c>
      <c r="B28" s="20" t="s">
        <v>42</v>
      </c>
      <c r="C28" s="26">
        <v>1</v>
      </c>
      <c r="D28" s="27"/>
      <c r="E28" s="26">
        <v>1.74</v>
      </c>
      <c r="F28" s="27"/>
      <c r="G28" s="21">
        <f>C28*E28</f>
        <v>1.74</v>
      </c>
    </row>
    <row r="29" spans="1:7">
      <c r="A29" s="20" t="s">
        <v>43</v>
      </c>
      <c r="B29" s="20" t="s">
        <v>44</v>
      </c>
      <c r="C29" s="26">
        <v>2</v>
      </c>
      <c r="D29" s="27"/>
      <c r="E29" s="26">
        <v>0.75</v>
      </c>
      <c r="F29" s="27"/>
      <c r="G29" s="21">
        <f>C29*E29</f>
        <v>1.5</v>
      </c>
    </row>
    <row r="30" ht="17.25" spans="1:7">
      <c r="A30" s="20" t="s">
        <v>16</v>
      </c>
      <c r="B30" s="34"/>
      <c r="C30" s="26"/>
      <c r="D30" s="27"/>
      <c r="E30" s="26"/>
      <c r="F30" s="27"/>
      <c r="G30" s="23">
        <f>SUM(G28:G29)</f>
        <v>3.24</v>
      </c>
    </row>
    <row r="31" spans="1:7">
      <c r="A31" s="14" t="s">
        <v>45</v>
      </c>
      <c r="B31" s="15"/>
      <c r="C31" s="15"/>
      <c r="D31" s="15"/>
      <c r="E31" s="15"/>
      <c r="F31" s="15"/>
      <c r="G31" s="16"/>
    </row>
    <row r="32" spans="1:7">
      <c r="A32" s="35" t="s">
        <v>46</v>
      </c>
      <c r="B32" s="36"/>
      <c r="C32" s="36"/>
      <c r="D32" s="36"/>
      <c r="E32" s="15"/>
      <c r="F32" s="15"/>
      <c r="G32" s="16"/>
    </row>
    <row r="33" spans="1:7">
      <c r="A33" s="37" t="s">
        <v>47</v>
      </c>
      <c r="B33" s="37" t="s">
        <v>48</v>
      </c>
      <c r="C33" s="37" t="s">
        <v>49</v>
      </c>
      <c r="D33" s="38"/>
      <c r="E33" s="39" t="s">
        <v>50</v>
      </c>
      <c r="F33" s="27"/>
      <c r="G33" s="20" t="s">
        <v>13</v>
      </c>
    </row>
    <row r="34" spans="1:7">
      <c r="A34" s="20" t="s">
        <v>51</v>
      </c>
      <c r="B34" s="20">
        <v>180000</v>
      </c>
      <c r="C34" s="52">
        <v>5</v>
      </c>
      <c r="D34" s="38"/>
      <c r="E34" s="40">
        <v>1.5</v>
      </c>
      <c r="F34" s="41"/>
      <c r="G34" s="21">
        <f t="shared" ref="G34:G40" si="0">IFERROR(B34/C34/12/22/8*E34,0)</f>
        <v>25.5681818181818</v>
      </c>
    </row>
    <row r="35" spans="1:7">
      <c r="A35" s="20" t="s">
        <v>77</v>
      </c>
      <c r="B35" s="20">
        <v>138000</v>
      </c>
      <c r="C35" s="26">
        <v>5</v>
      </c>
      <c r="D35" s="27"/>
      <c r="E35" s="39">
        <v>1.5</v>
      </c>
      <c r="F35" s="27"/>
      <c r="G35" s="21">
        <f t="shared" si="0"/>
        <v>19.6022727272727</v>
      </c>
    </row>
    <row r="36" spans="1:7">
      <c r="A36" s="26" t="s">
        <v>92</v>
      </c>
      <c r="B36" s="20">
        <v>88500</v>
      </c>
      <c r="C36" s="26">
        <v>5</v>
      </c>
      <c r="D36" s="27"/>
      <c r="E36" s="39">
        <v>1.5</v>
      </c>
      <c r="F36" s="27"/>
      <c r="G36" s="21">
        <f t="shared" si="0"/>
        <v>12.5710227272727</v>
      </c>
    </row>
    <row r="37" spans="1:7">
      <c r="A37" s="26" t="s">
        <v>86</v>
      </c>
      <c r="B37" s="20">
        <v>1188</v>
      </c>
      <c r="C37" s="26">
        <v>5</v>
      </c>
      <c r="D37" s="27"/>
      <c r="E37" s="39">
        <v>1.5</v>
      </c>
      <c r="F37" s="27"/>
      <c r="G37" s="21">
        <f t="shared" si="0"/>
        <v>0.16875</v>
      </c>
    </row>
    <row r="38" spans="1:7">
      <c r="A38" s="26" t="s">
        <v>52</v>
      </c>
      <c r="B38" s="20">
        <v>4000</v>
      </c>
      <c r="C38" s="26">
        <v>5</v>
      </c>
      <c r="D38" s="27"/>
      <c r="E38" s="39">
        <v>1.5</v>
      </c>
      <c r="F38" s="27"/>
      <c r="G38" s="21">
        <f t="shared" si="0"/>
        <v>0.568181818181818</v>
      </c>
    </row>
    <row r="39" spans="1:7">
      <c r="A39" s="26" t="s">
        <v>53</v>
      </c>
      <c r="B39" s="20">
        <v>3550</v>
      </c>
      <c r="C39" s="26">
        <v>5</v>
      </c>
      <c r="D39" s="27"/>
      <c r="E39" s="39">
        <v>1.5</v>
      </c>
      <c r="F39" s="27"/>
      <c r="G39" s="21">
        <f t="shared" si="0"/>
        <v>0.504261363636364</v>
      </c>
    </row>
    <row r="40" spans="1:7">
      <c r="A40" s="26" t="s">
        <v>87</v>
      </c>
      <c r="B40" s="20">
        <v>5000</v>
      </c>
      <c r="C40" s="26">
        <v>5</v>
      </c>
      <c r="D40" s="27"/>
      <c r="E40" s="39">
        <v>1.5</v>
      </c>
      <c r="F40" s="27"/>
      <c r="G40" s="21">
        <f t="shared" si="0"/>
        <v>0.710227272727273</v>
      </c>
    </row>
    <row r="41" ht="17.25" spans="1:7">
      <c r="A41" s="26" t="s">
        <v>16</v>
      </c>
      <c r="B41" s="34"/>
      <c r="C41" s="26"/>
      <c r="D41" s="27"/>
      <c r="E41" s="39"/>
      <c r="F41" s="27"/>
      <c r="G41" s="21">
        <f>SUM(G34:G40)</f>
        <v>59.6928977272727</v>
      </c>
    </row>
    <row r="42" spans="1:7">
      <c r="A42" s="42" t="s">
        <v>54</v>
      </c>
      <c r="B42" s="43"/>
      <c r="C42" s="43"/>
      <c r="D42" s="43"/>
      <c r="E42" s="43"/>
      <c r="F42" s="43"/>
      <c r="G42" s="44"/>
    </row>
    <row r="43" ht="30" spans="1:7">
      <c r="A43" s="17" t="s">
        <v>35</v>
      </c>
      <c r="B43" s="17" t="s">
        <v>48</v>
      </c>
      <c r="C43" s="18" t="s">
        <v>55</v>
      </c>
      <c r="D43" s="17" t="s">
        <v>56</v>
      </c>
      <c r="E43" s="17" t="s">
        <v>49</v>
      </c>
      <c r="F43" s="17" t="s">
        <v>50</v>
      </c>
      <c r="G43" s="17" t="s">
        <v>13</v>
      </c>
    </row>
    <row r="44" ht="15" spans="1:7">
      <c r="A44" s="20" t="s">
        <v>88</v>
      </c>
      <c r="B44" s="45">
        <v>46244103.63</v>
      </c>
      <c r="C44" s="20">
        <v>13777</v>
      </c>
      <c r="D44" s="20">
        <v>580</v>
      </c>
      <c r="E44" s="20">
        <v>50</v>
      </c>
      <c r="F44" s="20">
        <v>1.5</v>
      </c>
      <c r="G44" s="21">
        <f>IFERROR(B44/C44/E44/12/22/8*D44*F44,0)</f>
        <v>27.6539416251641</v>
      </c>
    </row>
    <row r="45" ht="17.25" spans="1:7">
      <c r="A45" s="20" t="s">
        <v>16</v>
      </c>
      <c r="B45" s="20"/>
      <c r="C45" s="20"/>
      <c r="D45" s="20"/>
      <c r="E45" s="20"/>
      <c r="F45" s="20"/>
      <c r="G45" s="33">
        <f>SUM(G44:G44)</f>
        <v>27.6539416251641</v>
      </c>
    </row>
    <row r="46" ht="15" spans="1:7">
      <c r="A46" s="24" t="s">
        <v>58</v>
      </c>
      <c r="B46" s="24"/>
      <c r="C46" s="24"/>
      <c r="D46" s="24"/>
      <c r="E46" s="24"/>
      <c r="F46" s="24"/>
      <c r="G46" s="24"/>
    </row>
    <row r="47" spans="1:7">
      <c r="A47" s="14" t="s">
        <v>59</v>
      </c>
      <c r="B47" s="15"/>
      <c r="C47" s="15"/>
      <c r="D47" s="15"/>
      <c r="E47" s="15"/>
      <c r="F47" s="16"/>
      <c r="G47" s="21">
        <f>(G9+G14+G21+G30+G41+G45)*G48</f>
        <v>181.576231083439</v>
      </c>
    </row>
    <row r="48" spans="1:7">
      <c r="A48" s="14" t="s">
        <v>60</v>
      </c>
      <c r="B48" s="15"/>
      <c r="C48" s="15"/>
      <c r="D48" s="15"/>
      <c r="E48" s="15"/>
      <c r="F48" s="16"/>
      <c r="G48" s="28">
        <v>0.18</v>
      </c>
    </row>
    <row r="49" spans="1:7">
      <c r="A49" s="46" t="s">
        <v>61</v>
      </c>
      <c r="B49" s="47"/>
      <c r="C49" s="47"/>
      <c r="D49" s="47"/>
      <c r="E49" s="47"/>
      <c r="F49" s="48"/>
      <c r="G49" s="28">
        <f>G50</f>
        <v>0.16</v>
      </c>
    </row>
    <row r="50" spans="1:7">
      <c r="A50" s="14" t="s">
        <v>62</v>
      </c>
      <c r="B50" s="15"/>
      <c r="C50" s="15"/>
      <c r="D50" s="15"/>
      <c r="E50" s="15"/>
      <c r="F50" s="16"/>
      <c r="G50" s="28">
        <v>0.16</v>
      </c>
    </row>
    <row r="51" ht="17.25" spans="1:7">
      <c r="A51" s="49" t="s">
        <v>16</v>
      </c>
      <c r="B51" s="50"/>
      <c r="C51" s="50"/>
      <c r="D51" s="50"/>
      <c r="E51" s="50"/>
      <c r="F51" s="51"/>
      <c r="G51" s="33">
        <f>G47+G49</f>
        <v>181.736231083439</v>
      </c>
    </row>
    <row r="52" ht="17.25" spans="1:7">
      <c r="A52" s="14" t="s">
        <v>63</v>
      </c>
      <c r="B52" s="15"/>
      <c r="C52" s="15"/>
      <c r="D52" s="15"/>
      <c r="E52" s="15"/>
      <c r="F52" s="16"/>
      <c r="G52" s="23">
        <f>G9+G14+G21+G25+G30+G41+G45+G51</f>
        <v>1376.49307043588</v>
      </c>
    </row>
    <row r="53" ht="15" spans="1:7">
      <c r="A53" s="46" t="s">
        <v>64</v>
      </c>
      <c r="B53" s="47"/>
      <c r="C53" s="47"/>
      <c r="D53" s="47"/>
      <c r="E53" s="47"/>
      <c r="F53" s="47"/>
      <c r="G53" s="48"/>
    </row>
  </sheetData>
  <mergeCells count="78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A15:G15"/>
    <mergeCell ref="C16:D16"/>
    <mergeCell ref="E16:F16"/>
    <mergeCell ref="C17:D17"/>
    <mergeCell ref="E17:F17"/>
    <mergeCell ref="C18:D18"/>
    <mergeCell ref="E18:F18"/>
    <mergeCell ref="C19:D19"/>
    <mergeCell ref="E19:F19"/>
    <mergeCell ref="C20:D20"/>
    <mergeCell ref="E20:F20"/>
    <mergeCell ref="C21:D21"/>
    <mergeCell ref="E21:F21"/>
    <mergeCell ref="A22:G22"/>
    <mergeCell ref="C23:D23"/>
    <mergeCell ref="E23:F23"/>
    <mergeCell ref="C24:D24"/>
    <mergeCell ref="E24:F24"/>
    <mergeCell ref="C25:D25"/>
    <mergeCell ref="E25:F25"/>
    <mergeCell ref="A26:G26"/>
    <mergeCell ref="C27:D27"/>
    <mergeCell ref="E27:F27"/>
    <mergeCell ref="C28:D28"/>
    <mergeCell ref="E28:F28"/>
    <mergeCell ref="C29:D29"/>
    <mergeCell ref="E29:F29"/>
    <mergeCell ref="C30:D30"/>
    <mergeCell ref="E30:F30"/>
    <mergeCell ref="A31:G31"/>
    <mergeCell ref="A32:G32"/>
    <mergeCell ref="C33:D33"/>
    <mergeCell ref="E33:F33"/>
    <mergeCell ref="C34:D34"/>
    <mergeCell ref="E34:F34"/>
    <mergeCell ref="C35:D35"/>
    <mergeCell ref="E35:F35"/>
    <mergeCell ref="C36:D36"/>
    <mergeCell ref="E36:F36"/>
    <mergeCell ref="C37:D37"/>
    <mergeCell ref="E37:F37"/>
    <mergeCell ref="C38:D38"/>
    <mergeCell ref="E38:F38"/>
    <mergeCell ref="C39:D39"/>
    <mergeCell ref="E39:F39"/>
    <mergeCell ref="C40:D40"/>
    <mergeCell ref="E40:F40"/>
    <mergeCell ref="C41:D41"/>
    <mergeCell ref="E41:F41"/>
    <mergeCell ref="A42:G42"/>
    <mergeCell ref="A46:G46"/>
    <mergeCell ref="A47:F47"/>
    <mergeCell ref="A48:F48"/>
    <mergeCell ref="A49:F49"/>
    <mergeCell ref="A50:F50"/>
    <mergeCell ref="A51:F51"/>
    <mergeCell ref="A52:F52"/>
    <mergeCell ref="A53:G53"/>
  </mergeCells>
  <pageMargins left="0.7" right="0.7" top="0.432638888888889" bottom="0.393055555555556" header="0.3" footer="0.3"/>
  <pageSetup paperSize="9" scale="85" orientation="portrait"/>
  <headerFooter/>
  <legacy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81"/>
  <sheetViews>
    <sheetView topLeftCell="A50" workbookViewId="0">
      <selection activeCell="A62" sqref="$A62:$XFD80"/>
    </sheetView>
  </sheetViews>
  <sheetFormatPr defaultColWidth="8.75" defaultRowHeight="16.5"/>
  <cols>
    <col min="1" max="1" width="21.25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32.25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28.5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177</v>
      </c>
      <c r="C4" s="10" t="s">
        <v>6</v>
      </c>
      <c r="D4" s="11" t="s">
        <v>178</v>
      </c>
      <c r="E4" s="11"/>
      <c r="F4" s="11"/>
      <c r="G4" s="12"/>
      <c r="H4" s="13"/>
      <c r="I4" s="13"/>
      <c r="J4" s="13"/>
      <c r="K4" s="13"/>
    </row>
    <row r="5" spans="1:12">
      <c r="A5" s="14" t="s">
        <v>8</v>
      </c>
      <c r="B5" s="15"/>
      <c r="C5" s="15"/>
      <c r="D5" s="15"/>
      <c r="E5" s="15"/>
      <c r="F5" s="15"/>
      <c r="G5" s="16"/>
    </row>
    <row r="6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spans="1:12">
      <c r="A7" s="20" t="s">
        <v>14</v>
      </c>
      <c r="B7" s="20">
        <v>2</v>
      </c>
      <c r="C7" s="18">
        <v>2</v>
      </c>
      <c r="D7" s="19"/>
      <c r="E7" s="18">
        <v>96.35</v>
      </c>
      <c r="F7" s="19"/>
      <c r="G7" s="21">
        <f>B7*C7*E7</f>
        <v>385.4</v>
      </c>
    </row>
    <row r="8" spans="1:12">
      <c r="A8" s="20" t="s">
        <v>15</v>
      </c>
      <c r="B8" s="20">
        <v>2</v>
      </c>
      <c r="C8" s="18">
        <v>2</v>
      </c>
      <c r="D8" s="19"/>
      <c r="E8" s="18">
        <v>206.68</v>
      </c>
      <c r="F8" s="19"/>
      <c r="G8" s="21">
        <f>B8*C8*E8</f>
        <v>826.72</v>
      </c>
    </row>
    <row r="9" ht="17.25" spans="1:12">
      <c r="A9" s="20" t="s">
        <v>16</v>
      </c>
      <c r="B9" s="20"/>
      <c r="C9" s="18"/>
      <c r="D9" s="19"/>
      <c r="E9" s="18"/>
      <c r="F9" s="19"/>
      <c r="G9" s="23">
        <f>SUM(G7:G8)</f>
        <v>1212.12</v>
      </c>
    </row>
    <row r="10" spans="1:12">
      <c r="A10" s="24" t="s">
        <v>17</v>
      </c>
      <c r="B10" s="24"/>
      <c r="C10" s="24"/>
      <c r="D10" s="24"/>
      <c r="E10" s="24"/>
      <c r="F10" s="24"/>
      <c r="G10" s="24"/>
    </row>
    <row r="11" spans="1:12">
      <c r="A11" s="25" t="s">
        <v>18</v>
      </c>
      <c r="B11" s="25"/>
      <c r="C11" s="25"/>
      <c r="D11" s="25"/>
      <c r="E11" s="25"/>
      <c r="F11" s="25"/>
      <c r="G11" s="25"/>
    </row>
    <row r="12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s="1" customFormat="1" ht="17.25" spans="1:12">
      <c r="A13" s="20" t="s">
        <v>100</v>
      </c>
      <c r="B13" s="20" t="s">
        <v>33</v>
      </c>
      <c r="C13" s="26">
        <v>2</v>
      </c>
      <c r="D13" s="27"/>
      <c r="E13" s="26">
        <v>42</v>
      </c>
      <c r="F13" s="27"/>
      <c r="G13" s="28">
        <f>C13*E13</f>
        <v>84</v>
      </c>
    </row>
    <row r="14" ht="17.25" spans="1:12">
      <c r="A14" s="20" t="s">
        <v>99</v>
      </c>
      <c r="B14" s="22" t="s">
        <v>103</v>
      </c>
      <c r="C14" s="26">
        <v>1</v>
      </c>
      <c r="D14" s="27"/>
      <c r="E14" s="26">
        <v>0.33</v>
      </c>
      <c r="F14" s="27"/>
      <c r="G14" s="28">
        <f>C14*E14</f>
        <v>0.33</v>
      </c>
    </row>
    <row r="15" ht="17.25" spans="1:12">
      <c r="A15" s="20" t="s">
        <v>101</v>
      </c>
      <c r="B15" s="22" t="s">
        <v>33</v>
      </c>
      <c r="C15" s="26">
        <v>1</v>
      </c>
      <c r="D15" s="27"/>
      <c r="E15" s="26">
        <v>38</v>
      </c>
      <c r="F15" s="27"/>
      <c r="G15" s="28">
        <f>C15*E15</f>
        <v>38</v>
      </c>
    </row>
    <row r="16" ht="17.25" spans="1:12">
      <c r="A16" s="20" t="s">
        <v>102</v>
      </c>
      <c r="B16" s="22" t="s">
        <v>103</v>
      </c>
      <c r="C16" s="26">
        <v>1</v>
      </c>
      <c r="D16" s="27"/>
      <c r="E16" s="26">
        <v>10</v>
      </c>
      <c r="F16" s="27"/>
      <c r="G16" s="21">
        <f>C16*E16</f>
        <v>10</v>
      </c>
    </row>
    <row r="17" ht="17.25" spans="1:7">
      <c r="A17" s="20" t="s">
        <v>16</v>
      </c>
      <c r="B17" s="22"/>
      <c r="C17" s="26"/>
      <c r="D17" s="27"/>
      <c r="E17" s="26"/>
      <c r="F17" s="27"/>
      <c r="G17" s="23">
        <f>SUM(G13:G16)</f>
        <v>132.33</v>
      </c>
    </row>
    <row r="18" spans="1:7">
      <c r="A18" s="14" t="s">
        <v>23</v>
      </c>
      <c r="B18" s="15"/>
      <c r="C18" s="15"/>
      <c r="D18" s="15"/>
      <c r="E18" s="15"/>
      <c r="F18" s="15"/>
      <c r="G18" s="16"/>
    </row>
    <row r="19" spans="1:7">
      <c r="A19" s="20" t="s">
        <v>19</v>
      </c>
      <c r="B19" s="20" t="s">
        <v>20</v>
      </c>
      <c r="C19" s="26" t="s">
        <v>21</v>
      </c>
      <c r="D19" s="27"/>
      <c r="E19" s="26" t="s">
        <v>22</v>
      </c>
      <c r="F19" s="27"/>
      <c r="G19" s="20" t="s">
        <v>13</v>
      </c>
    </row>
    <row r="20" spans="1:7">
      <c r="A20" s="20" t="s">
        <v>24</v>
      </c>
      <c r="B20" s="20" t="s">
        <v>25</v>
      </c>
      <c r="C20" s="26">
        <v>4</v>
      </c>
      <c r="D20" s="27"/>
      <c r="E20" s="26">
        <v>0.32</v>
      </c>
      <c r="F20" s="27"/>
      <c r="G20" s="28">
        <f t="shared" ref="G20:G33" si="0">C20*E20</f>
        <v>1.28</v>
      </c>
    </row>
    <row r="21" spans="1:7">
      <c r="A21" s="20" t="s">
        <v>26</v>
      </c>
      <c r="B21" s="20" t="s">
        <v>25</v>
      </c>
      <c r="C21" s="26">
        <v>4</v>
      </c>
      <c r="D21" s="27"/>
      <c r="E21" s="26">
        <v>0.45</v>
      </c>
      <c r="F21" s="27"/>
      <c r="G21" s="28">
        <f t="shared" si="0"/>
        <v>1.8</v>
      </c>
    </row>
    <row r="22" spans="1:7">
      <c r="A22" s="20" t="s">
        <v>27</v>
      </c>
      <c r="B22" s="20" t="s">
        <v>28</v>
      </c>
      <c r="C22" s="26">
        <v>3</v>
      </c>
      <c r="D22" s="27"/>
      <c r="E22" s="26">
        <v>2.3</v>
      </c>
      <c r="F22" s="27"/>
      <c r="G22" s="28">
        <f t="shared" si="0"/>
        <v>6.9</v>
      </c>
    </row>
    <row r="23" spans="1:7">
      <c r="A23" s="20" t="s">
        <v>29</v>
      </c>
      <c r="B23" s="20" t="s">
        <v>25</v>
      </c>
      <c r="C23" s="26">
        <v>1</v>
      </c>
      <c r="D23" s="27"/>
      <c r="E23" s="26">
        <v>3.5</v>
      </c>
      <c r="F23" s="27"/>
      <c r="G23" s="28">
        <f t="shared" si="0"/>
        <v>3.5</v>
      </c>
    </row>
    <row r="24" spans="1:7">
      <c r="A24" s="20" t="s">
        <v>30</v>
      </c>
      <c r="B24" s="20" t="s">
        <v>31</v>
      </c>
      <c r="C24" s="26">
        <v>0.5</v>
      </c>
      <c r="D24" s="27"/>
      <c r="E24" s="26">
        <v>5.7</v>
      </c>
      <c r="F24" s="27"/>
      <c r="G24" s="28">
        <f t="shared" si="0"/>
        <v>2.85</v>
      </c>
    </row>
    <row r="25" spans="1:7">
      <c r="A25" s="20" t="s">
        <v>32</v>
      </c>
      <c r="B25" s="20" t="s">
        <v>33</v>
      </c>
      <c r="C25" s="26">
        <v>1</v>
      </c>
      <c r="D25" s="27"/>
      <c r="E25" s="26">
        <v>0.38</v>
      </c>
      <c r="F25" s="27"/>
      <c r="G25" s="28">
        <f t="shared" si="0"/>
        <v>0.38</v>
      </c>
    </row>
    <row r="26" spans="1:7">
      <c r="A26" s="20" t="s">
        <v>83</v>
      </c>
      <c r="B26" s="20" t="s">
        <v>84</v>
      </c>
      <c r="C26" s="26">
        <v>2</v>
      </c>
      <c r="D26" s="27"/>
      <c r="E26" s="26">
        <v>7.6</v>
      </c>
      <c r="F26" s="27"/>
      <c r="G26" s="28">
        <f t="shared" si="0"/>
        <v>15.2</v>
      </c>
    </row>
    <row r="27" spans="1:7">
      <c r="A27" s="29" t="s">
        <v>85</v>
      </c>
      <c r="B27" s="29" t="s">
        <v>25</v>
      </c>
      <c r="C27" s="26">
        <v>1</v>
      </c>
      <c r="D27" s="27"/>
      <c r="E27" s="31">
        <v>280</v>
      </c>
      <c r="F27" s="32"/>
      <c r="G27" s="28">
        <f t="shared" si="0"/>
        <v>280</v>
      </c>
    </row>
    <row r="28" spans="1:7">
      <c r="A28" s="29" t="s">
        <v>80</v>
      </c>
      <c r="B28" s="29" t="s">
        <v>33</v>
      </c>
      <c r="C28" s="26">
        <v>5</v>
      </c>
      <c r="D28" s="27"/>
      <c r="E28" s="31">
        <v>0.7</v>
      </c>
      <c r="F28" s="32"/>
      <c r="G28" s="28">
        <f t="shared" si="0"/>
        <v>3.5</v>
      </c>
    </row>
    <row r="29" ht="17.25" spans="1:7">
      <c r="A29" s="29" t="s">
        <v>16</v>
      </c>
      <c r="B29" s="30"/>
      <c r="C29" s="31"/>
      <c r="D29" s="32"/>
      <c r="E29" s="31"/>
      <c r="F29" s="32"/>
      <c r="G29" s="33">
        <f>SUM(G20:G28)</f>
        <v>315.41</v>
      </c>
    </row>
    <row r="30" spans="1:7">
      <c r="A30" s="24" t="s">
        <v>34</v>
      </c>
      <c r="B30" s="24"/>
      <c r="C30" s="24"/>
      <c r="D30" s="24"/>
      <c r="E30" s="24"/>
      <c r="F30" s="24"/>
      <c r="G30" s="24"/>
    </row>
    <row r="31" spans="1:7">
      <c r="A31" s="20" t="s">
        <v>35</v>
      </c>
      <c r="B31" s="20" t="s">
        <v>36</v>
      </c>
      <c r="C31" s="26" t="s">
        <v>21</v>
      </c>
      <c r="D31" s="27"/>
      <c r="E31" s="26" t="s">
        <v>37</v>
      </c>
      <c r="F31" s="27"/>
      <c r="G31" s="20" t="s">
        <v>38</v>
      </c>
    </row>
    <row r="32" ht="17.25" spans="1:7">
      <c r="A32" s="20"/>
      <c r="B32" s="22"/>
      <c r="C32" s="26"/>
      <c r="D32" s="27"/>
      <c r="E32" s="26"/>
      <c r="F32" s="27"/>
      <c r="G32" s="21">
        <f>C32*E32</f>
        <v>0</v>
      </c>
    </row>
    <row r="33" ht="17.25" spans="1:7">
      <c r="A33" s="20" t="s">
        <v>16</v>
      </c>
      <c r="B33" s="22"/>
      <c r="C33" s="26"/>
      <c r="D33" s="27"/>
      <c r="E33" s="26"/>
      <c r="F33" s="27"/>
      <c r="G33" s="21">
        <f>SUM(G32:G32)</f>
        <v>0</v>
      </c>
    </row>
    <row r="34" spans="1:7">
      <c r="A34" s="14" t="s">
        <v>39</v>
      </c>
      <c r="B34" s="15"/>
      <c r="C34" s="15"/>
      <c r="D34" s="15"/>
      <c r="E34" s="15"/>
      <c r="F34" s="15"/>
      <c r="G34" s="16"/>
    </row>
    <row r="35" spans="1:7">
      <c r="A35" s="20" t="s">
        <v>35</v>
      </c>
      <c r="B35" s="20" t="s">
        <v>36</v>
      </c>
      <c r="C35" s="26" t="s">
        <v>40</v>
      </c>
      <c r="D35" s="27"/>
      <c r="E35" s="26" t="s">
        <v>22</v>
      </c>
      <c r="F35" s="27"/>
      <c r="G35" s="20" t="s">
        <v>13</v>
      </c>
    </row>
    <row r="36" spans="1:7">
      <c r="A36" s="20" t="s">
        <v>41</v>
      </c>
      <c r="B36" s="20" t="s">
        <v>42</v>
      </c>
      <c r="C36" s="26">
        <v>1</v>
      </c>
      <c r="D36" s="27"/>
      <c r="E36" s="26">
        <v>1.74</v>
      </c>
      <c r="F36" s="27"/>
      <c r="G36" s="21">
        <f>C36*E36</f>
        <v>1.74</v>
      </c>
    </row>
    <row r="37" spans="1:7">
      <c r="A37" s="20" t="s">
        <v>43</v>
      </c>
      <c r="B37" s="20" t="s">
        <v>44</v>
      </c>
      <c r="C37" s="26">
        <v>2</v>
      </c>
      <c r="D37" s="27"/>
      <c r="E37" s="26">
        <v>0.75</v>
      </c>
      <c r="F37" s="27"/>
      <c r="G37" s="21">
        <f>C37*E37</f>
        <v>1.5</v>
      </c>
    </row>
    <row r="38" ht="17.25" spans="1:7">
      <c r="A38" s="20" t="s">
        <v>16</v>
      </c>
      <c r="B38" s="34"/>
      <c r="C38" s="26"/>
      <c r="D38" s="27"/>
      <c r="E38" s="26"/>
      <c r="F38" s="27"/>
      <c r="G38" s="23">
        <f>SUM(G36:G37)</f>
        <v>3.24</v>
      </c>
    </row>
    <row r="39" spans="1:7">
      <c r="A39" s="14" t="s">
        <v>45</v>
      </c>
      <c r="B39" s="15"/>
      <c r="C39" s="15"/>
      <c r="D39" s="15"/>
      <c r="E39" s="15"/>
      <c r="F39" s="15"/>
      <c r="G39" s="16"/>
    </row>
    <row r="40" spans="1:7">
      <c r="A40" s="35" t="s">
        <v>46</v>
      </c>
      <c r="B40" s="36"/>
      <c r="C40" s="36"/>
      <c r="D40" s="36"/>
      <c r="E40" s="15"/>
      <c r="F40" s="15"/>
      <c r="G40" s="16"/>
    </row>
    <row r="41" spans="1:7">
      <c r="A41" s="37" t="s">
        <v>47</v>
      </c>
      <c r="B41" s="37" t="s">
        <v>48</v>
      </c>
      <c r="C41" s="37" t="s">
        <v>49</v>
      </c>
      <c r="D41" s="38"/>
      <c r="E41" s="39" t="s">
        <v>50</v>
      </c>
      <c r="F41" s="27"/>
      <c r="G41" s="20" t="s">
        <v>13</v>
      </c>
    </row>
    <row r="42" spans="1:7">
      <c r="A42" s="20" t="s">
        <v>51</v>
      </c>
      <c r="B42" s="20">
        <v>180000</v>
      </c>
      <c r="C42" s="52">
        <v>5</v>
      </c>
      <c r="D42" s="38"/>
      <c r="E42" s="40">
        <v>2</v>
      </c>
      <c r="F42" s="41"/>
      <c r="G42" s="21">
        <f t="shared" ref="G42:G48" si="1">IFERROR(B42/C42/12/22/8*E42,0)</f>
        <v>34.0909090909091</v>
      </c>
    </row>
    <row r="43" spans="1:7">
      <c r="A43" s="20" t="s">
        <v>77</v>
      </c>
      <c r="B43" s="20">
        <v>138000</v>
      </c>
      <c r="C43" s="26">
        <v>5</v>
      </c>
      <c r="D43" s="27"/>
      <c r="E43" s="39">
        <v>2</v>
      </c>
      <c r="F43" s="27"/>
      <c r="G43" s="21">
        <f t="shared" si="1"/>
        <v>26.1363636363636</v>
      </c>
    </row>
    <row r="44" spans="1:7">
      <c r="A44" s="26" t="s">
        <v>92</v>
      </c>
      <c r="B44" s="20">
        <v>88500</v>
      </c>
      <c r="C44" s="26">
        <v>5</v>
      </c>
      <c r="D44" s="27"/>
      <c r="E44" s="39">
        <v>2</v>
      </c>
      <c r="F44" s="27"/>
      <c r="G44" s="21">
        <f t="shared" si="1"/>
        <v>16.7613636363636</v>
      </c>
    </row>
    <row r="45" spans="1:7">
      <c r="A45" s="26" t="s">
        <v>86</v>
      </c>
      <c r="B45" s="20">
        <v>1188</v>
      </c>
      <c r="C45" s="26">
        <v>5</v>
      </c>
      <c r="D45" s="27"/>
      <c r="E45" s="39">
        <v>2</v>
      </c>
      <c r="F45" s="27"/>
      <c r="G45" s="21">
        <f t="shared" si="1"/>
        <v>0.225</v>
      </c>
    </row>
    <row r="46" spans="1:7">
      <c r="A46" s="26" t="s">
        <v>52</v>
      </c>
      <c r="B46" s="20">
        <v>4000</v>
      </c>
      <c r="C46" s="26">
        <v>5</v>
      </c>
      <c r="D46" s="27"/>
      <c r="E46" s="39">
        <v>2</v>
      </c>
      <c r="F46" s="27"/>
      <c r="G46" s="21">
        <f t="shared" si="1"/>
        <v>0.757575757575758</v>
      </c>
    </row>
    <row r="47" spans="1:7">
      <c r="A47" s="26" t="s">
        <v>53</v>
      </c>
      <c r="B47" s="20">
        <v>3550</v>
      </c>
      <c r="C47" s="26">
        <v>5</v>
      </c>
      <c r="D47" s="27"/>
      <c r="E47" s="39">
        <v>2</v>
      </c>
      <c r="F47" s="27"/>
      <c r="G47" s="21">
        <f t="shared" si="1"/>
        <v>0.672348484848485</v>
      </c>
    </row>
    <row r="48" spans="1:7">
      <c r="A48" s="26" t="s">
        <v>87</v>
      </c>
      <c r="B48" s="20">
        <v>5000</v>
      </c>
      <c r="C48" s="26">
        <v>5</v>
      </c>
      <c r="D48" s="27"/>
      <c r="E48" s="39">
        <v>2</v>
      </c>
      <c r="F48" s="27"/>
      <c r="G48" s="21">
        <f t="shared" si="1"/>
        <v>0.946969696969697</v>
      </c>
    </row>
    <row r="49" ht="17.25" spans="1:7">
      <c r="A49" s="26" t="s">
        <v>16</v>
      </c>
      <c r="B49" s="34"/>
      <c r="C49" s="26"/>
      <c r="D49" s="27"/>
      <c r="E49" s="39"/>
      <c r="F49" s="27"/>
      <c r="G49" s="21">
        <f>SUM(G42:G48)</f>
        <v>79.5905303030303</v>
      </c>
    </row>
    <row r="50" spans="1:7">
      <c r="A50" s="42" t="s">
        <v>54</v>
      </c>
      <c r="B50" s="43"/>
      <c r="C50" s="43"/>
      <c r="D50" s="43"/>
      <c r="E50" s="43"/>
      <c r="F50" s="43"/>
      <c r="G50" s="44"/>
    </row>
    <row r="51" ht="30" spans="1:7">
      <c r="A51" s="17" t="s">
        <v>35</v>
      </c>
      <c r="B51" s="17" t="s">
        <v>48</v>
      </c>
      <c r="C51" s="18" t="s">
        <v>55</v>
      </c>
      <c r="D51" s="17" t="s">
        <v>56</v>
      </c>
      <c r="E51" s="17" t="s">
        <v>49</v>
      </c>
      <c r="F51" s="17" t="s">
        <v>50</v>
      </c>
      <c r="G51" s="17" t="s">
        <v>13</v>
      </c>
    </row>
    <row r="52" ht="15" spans="1:7">
      <c r="A52" s="20" t="s">
        <v>88</v>
      </c>
      <c r="B52" s="45">
        <v>46244103.63</v>
      </c>
      <c r="C52" s="20">
        <v>13777</v>
      </c>
      <c r="D52" s="20">
        <v>580</v>
      </c>
      <c r="E52" s="20">
        <v>50</v>
      </c>
      <c r="F52" s="20">
        <v>2</v>
      </c>
      <c r="G52" s="21">
        <f>IFERROR(B52/C52/E52/12/22/8*D52*F52,0)</f>
        <v>36.8719221668855</v>
      </c>
    </row>
    <row r="53" ht="17.25" spans="1:7">
      <c r="A53" s="20" t="s">
        <v>16</v>
      </c>
      <c r="B53" s="20"/>
      <c r="C53" s="20"/>
      <c r="D53" s="20"/>
      <c r="E53" s="20"/>
      <c r="F53" s="20"/>
      <c r="G53" s="33">
        <f>SUM(G52:G52)</f>
        <v>36.8719221668855</v>
      </c>
    </row>
    <row r="54" ht="15" spans="1:7">
      <c r="A54" s="24" t="s">
        <v>58</v>
      </c>
      <c r="B54" s="24"/>
      <c r="C54" s="24"/>
      <c r="D54" s="24"/>
      <c r="E54" s="24"/>
      <c r="F54" s="24"/>
      <c r="G54" s="24"/>
    </row>
    <row r="55" spans="1:7">
      <c r="A55" s="14" t="s">
        <v>59</v>
      </c>
      <c r="B55" s="15"/>
      <c r="C55" s="15"/>
      <c r="D55" s="15"/>
      <c r="E55" s="15"/>
      <c r="F55" s="16"/>
      <c r="G55" s="21">
        <f>(G9+G17+G29+G38+G49+G53)*G56</f>
        <v>320.321241444585</v>
      </c>
    </row>
    <row r="56" spans="1:7">
      <c r="A56" s="14" t="s">
        <v>60</v>
      </c>
      <c r="B56" s="15"/>
      <c r="C56" s="15"/>
      <c r="D56" s="15"/>
      <c r="E56" s="15"/>
      <c r="F56" s="16"/>
      <c r="G56" s="28">
        <v>0.18</v>
      </c>
    </row>
    <row r="57" spans="1:7">
      <c r="A57" s="46" t="s">
        <v>61</v>
      </c>
      <c r="B57" s="47"/>
      <c r="C57" s="47"/>
      <c r="D57" s="47"/>
      <c r="E57" s="47"/>
      <c r="F57" s="48"/>
      <c r="G57" s="28">
        <f>G58</f>
        <v>0.16</v>
      </c>
    </row>
    <row r="58" spans="1:7">
      <c r="A58" s="14" t="s">
        <v>62</v>
      </c>
      <c r="B58" s="15"/>
      <c r="C58" s="15"/>
      <c r="D58" s="15"/>
      <c r="E58" s="15"/>
      <c r="F58" s="16"/>
      <c r="G58" s="28">
        <v>0.16</v>
      </c>
    </row>
    <row r="59" ht="17.25" spans="1:7">
      <c r="A59" s="49" t="s">
        <v>16</v>
      </c>
      <c r="B59" s="50"/>
      <c r="C59" s="50"/>
      <c r="D59" s="50"/>
      <c r="E59" s="50"/>
      <c r="F59" s="51"/>
      <c r="G59" s="33">
        <f>G55+G57</f>
        <v>320.481241444585</v>
      </c>
    </row>
    <row r="60" ht="17.25" spans="1:7">
      <c r="A60" s="14" t="s">
        <v>63</v>
      </c>
      <c r="B60" s="15"/>
      <c r="C60" s="15"/>
      <c r="D60" s="15"/>
      <c r="E60" s="15"/>
      <c r="F60" s="16"/>
      <c r="G60" s="23">
        <f>G9+G17+G29+G33+G38+G49+G53+G59</f>
        <v>2100.0436939145</v>
      </c>
    </row>
    <row r="61" ht="15" spans="1:7">
      <c r="A61" s="46" t="s">
        <v>64</v>
      </c>
      <c r="B61" s="47"/>
      <c r="C61" s="47"/>
      <c r="D61" s="47"/>
      <c r="E61" s="47"/>
      <c r="F61" s="47"/>
      <c r="G61" s="48"/>
    </row>
    <row r="81" ht="13.5"/>
  </sheetData>
  <mergeCells count="94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A18:G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A30:G30"/>
    <mergeCell ref="C31:D31"/>
    <mergeCell ref="E31:F31"/>
    <mergeCell ref="C32:D32"/>
    <mergeCell ref="E32:F32"/>
    <mergeCell ref="C33:D33"/>
    <mergeCell ref="E33:F33"/>
    <mergeCell ref="A34:G34"/>
    <mergeCell ref="C35:D35"/>
    <mergeCell ref="E35:F35"/>
    <mergeCell ref="C36:D36"/>
    <mergeCell ref="E36:F36"/>
    <mergeCell ref="C37:D37"/>
    <mergeCell ref="E37:F37"/>
    <mergeCell ref="C38:D38"/>
    <mergeCell ref="E38:F38"/>
    <mergeCell ref="A39:G39"/>
    <mergeCell ref="A40:G40"/>
    <mergeCell ref="C41:D41"/>
    <mergeCell ref="E41:F41"/>
    <mergeCell ref="C42:D42"/>
    <mergeCell ref="E42:F42"/>
    <mergeCell ref="C43:D43"/>
    <mergeCell ref="E43:F43"/>
    <mergeCell ref="C44:D44"/>
    <mergeCell ref="E44:F44"/>
    <mergeCell ref="C45:D45"/>
    <mergeCell ref="E45:F45"/>
    <mergeCell ref="C46:D46"/>
    <mergeCell ref="E46:F46"/>
    <mergeCell ref="C47:D47"/>
    <mergeCell ref="E47:F47"/>
    <mergeCell ref="C48:D48"/>
    <mergeCell ref="E48:F48"/>
    <mergeCell ref="C49:D49"/>
    <mergeCell ref="E49:F49"/>
    <mergeCell ref="A50:G50"/>
    <mergeCell ref="A54:G54"/>
    <mergeCell ref="A55:F55"/>
    <mergeCell ref="A56:F56"/>
    <mergeCell ref="A57:F57"/>
    <mergeCell ref="A58:F58"/>
    <mergeCell ref="A59:F59"/>
    <mergeCell ref="A60:F60"/>
    <mergeCell ref="A61:G61"/>
  </mergeCells>
  <pageMargins left="0.7" right="0.7" top="0.354166666666667" bottom="0.236111111111111" header="0.3" footer="0.3"/>
  <pageSetup paperSize="9" scale="75" orientation="portrait"/>
  <headerFooter/>
  <legacy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90"/>
  <sheetViews>
    <sheetView topLeftCell="A21" workbookViewId="0">
      <selection activeCell="A62" sqref="$A62:$XFD89"/>
    </sheetView>
  </sheetViews>
  <sheetFormatPr defaultColWidth="8.75" defaultRowHeight="16.5"/>
  <cols>
    <col min="1" max="1" width="19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0" width="9" style="1" customWidth="1"/>
    <col min="11" max="16384" width="8.75" style="1"/>
  </cols>
  <sheetData>
    <row r="1" spans="1:10">
      <c r="A1" s="1" t="s">
        <v>0</v>
      </c>
    </row>
    <row r="2" ht="32.25" spans="1:10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</row>
    <row r="3" ht="28.5" spans="1:10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</row>
    <row r="4" spans="1:10">
      <c r="A4" s="8" t="s">
        <v>4</v>
      </c>
      <c r="B4" s="9" t="s">
        <v>179</v>
      </c>
      <c r="C4" s="10" t="s">
        <v>6</v>
      </c>
      <c r="D4" s="11" t="s">
        <v>180</v>
      </c>
      <c r="E4" s="11"/>
      <c r="F4" s="11"/>
      <c r="G4" s="12"/>
      <c r="H4" s="13"/>
      <c r="I4" s="13"/>
    </row>
    <row r="5" spans="1:10">
      <c r="A5" s="14" t="s">
        <v>8</v>
      </c>
      <c r="B5" s="15"/>
      <c r="C5" s="15"/>
      <c r="D5" s="15"/>
      <c r="E5" s="15"/>
      <c r="F5" s="15"/>
      <c r="G5" s="16"/>
    </row>
    <row r="6" spans="1:10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spans="1:10">
      <c r="A7" s="20" t="s">
        <v>14</v>
      </c>
      <c r="B7" s="20">
        <v>2</v>
      </c>
      <c r="C7" s="18">
        <v>2.5</v>
      </c>
      <c r="D7" s="19"/>
      <c r="E7" s="18">
        <v>96.35</v>
      </c>
      <c r="F7" s="19"/>
      <c r="G7" s="21">
        <f>B7*C7*E7</f>
        <v>481.75</v>
      </c>
    </row>
    <row r="8" spans="1:10">
      <c r="A8" s="20" t="s">
        <v>15</v>
      </c>
      <c r="B8" s="20">
        <v>2</v>
      </c>
      <c r="C8" s="18">
        <v>2.5</v>
      </c>
      <c r="D8" s="19"/>
      <c r="E8" s="18">
        <v>206.68</v>
      </c>
      <c r="F8" s="19"/>
      <c r="G8" s="21">
        <f>B8*C8*E8</f>
        <v>1033.4</v>
      </c>
    </row>
    <row r="9" ht="17.25" spans="1:10">
      <c r="A9" s="20" t="s">
        <v>16</v>
      </c>
      <c r="B9" s="20"/>
      <c r="C9" s="18"/>
      <c r="D9" s="19"/>
      <c r="E9" s="18"/>
      <c r="F9" s="19"/>
      <c r="G9" s="23">
        <f>SUM(G7:G8)</f>
        <v>1515.15</v>
      </c>
    </row>
    <row r="10" spans="1:10">
      <c r="A10" s="24" t="s">
        <v>17</v>
      </c>
      <c r="B10" s="24"/>
      <c r="C10" s="24"/>
      <c r="D10" s="24"/>
      <c r="E10" s="24"/>
      <c r="F10" s="24"/>
      <c r="G10" s="24"/>
    </row>
    <row r="11" spans="1:10">
      <c r="A11" s="25" t="s">
        <v>18</v>
      </c>
      <c r="B11" s="25"/>
      <c r="C11" s="25"/>
      <c r="D11" s="25"/>
      <c r="E11" s="25"/>
      <c r="F11" s="25"/>
      <c r="G11" s="25"/>
    </row>
    <row r="12" spans="1:10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ht="17.25" spans="1:10">
      <c r="A13" s="20" t="s">
        <v>99</v>
      </c>
      <c r="B13" s="22" t="s">
        <v>103</v>
      </c>
      <c r="C13" s="26">
        <v>1</v>
      </c>
      <c r="D13" s="27"/>
      <c r="E13" s="26">
        <v>0.33</v>
      </c>
      <c r="F13" s="27"/>
      <c r="G13" s="28">
        <f>C13*E13</f>
        <v>0.33</v>
      </c>
    </row>
    <row r="14" s="1" customFormat="1" ht="17.25" spans="1:10">
      <c r="A14" s="20" t="s">
        <v>100</v>
      </c>
      <c r="B14" s="20" t="s">
        <v>33</v>
      </c>
      <c r="C14" s="26">
        <v>2</v>
      </c>
      <c r="D14" s="27"/>
      <c r="E14" s="26">
        <v>42</v>
      </c>
      <c r="F14" s="27"/>
      <c r="G14" s="28">
        <f>C14*E14</f>
        <v>84</v>
      </c>
    </row>
    <row r="15" ht="17.25" spans="1:10">
      <c r="A15" s="20" t="s">
        <v>101</v>
      </c>
      <c r="B15" s="22" t="s">
        <v>33</v>
      </c>
      <c r="C15" s="26">
        <v>1</v>
      </c>
      <c r="D15" s="27"/>
      <c r="E15" s="26">
        <v>38</v>
      </c>
      <c r="F15" s="27"/>
      <c r="G15" s="28">
        <f>C15*E15</f>
        <v>38</v>
      </c>
    </row>
    <row r="16" ht="17.25" spans="1:10">
      <c r="A16" s="20" t="s">
        <v>102</v>
      </c>
      <c r="B16" s="22" t="s">
        <v>103</v>
      </c>
      <c r="C16" s="26">
        <v>1</v>
      </c>
      <c r="D16" s="27"/>
      <c r="E16" s="26">
        <v>10</v>
      </c>
      <c r="F16" s="27"/>
      <c r="G16" s="21">
        <f>C16*E16</f>
        <v>10</v>
      </c>
    </row>
    <row r="17" ht="17.25" spans="1:7">
      <c r="A17" s="20" t="s">
        <v>16</v>
      </c>
      <c r="B17" s="22"/>
      <c r="C17" s="26"/>
      <c r="D17" s="27"/>
      <c r="E17" s="26"/>
      <c r="F17" s="27"/>
      <c r="G17" s="23">
        <f>SUM(G13:G15)</f>
        <v>122.33</v>
      </c>
    </row>
    <row r="18" spans="1:7">
      <c r="A18" s="14" t="s">
        <v>23</v>
      </c>
      <c r="B18" s="15"/>
      <c r="C18" s="15"/>
      <c r="D18" s="15"/>
      <c r="E18" s="15"/>
      <c r="F18" s="15"/>
      <c r="G18" s="16"/>
    </row>
    <row r="19" spans="1:7">
      <c r="A19" s="20" t="s">
        <v>19</v>
      </c>
      <c r="B19" s="20" t="s">
        <v>20</v>
      </c>
      <c r="C19" s="26" t="s">
        <v>21</v>
      </c>
      <c r="D19" s="27"/>
      <c r="E19" s="26" t="s">
        <v>22</v>
      </c>
      <c r="F19" s="27"/>
      <c r="G19" s="20" t="s">
        <v>13</v>
      </c>
    </row>
    <row r="20" spans="1:7">
      <c r="A20" s="20" t="s">
        <v>24</v>
      </c>
      <c r="B20" s="20" t="s">
        <v>25</v>
      </c>
      <c r="C20" s="26">
        <v>4</v>
      </c>
      <c r="D20" s="27"/>
      <c r="E20" s="26">
        <v>0.32</v>
      </c>
      <c r="F20" s="27"/>
      <c r="G20" s="28">
        <f t="shared" ref="G20:G33" si="0">C20*E20</f>
        <v>1.28</v>
      </c>
    </row>
    <row r="21" spans="1:7">
      <c r="A21" s="20" t="s">
        <v>26</v>
      </c>
      <c r="B21" s="20" t="s">
        <v>25</v>
      </c>
      <c r="C21" s="26">
        <v>4</v>
      </c>
      <c r="D21" s="27"/>
      <c r="E21" s="26">
        <v>0.45</v>
      </c>
      <c r="F21" s="27"/>
      <c r="G21" s="28">
        <f t="shared" si="0"/>
        <v>1.8</v>
      </c>
    </row>
    <row r="22" spans="1:7">
      <c r="A22" s="20" t="s">
        <v>27</v>
      </c>
      <c r="B22" s="20" t="s">
        <v>28</v>
      </c>
      <c r="C22" s="26">
        <v>3</v>
      </c>
      <c r="D22" s="27"/>
      <c r="E22" s="26">
        <v>2.3</v>
      </c>
      <c r="F22" s="27"/>
      <c r="G22" s="28">
        <f t="shared" si="0"/>
        <v>6.9</v>
      </c>
    </row>
    <row r="23" spans="1:7">
      <c r="A23" s="20" t="s">
        <v>29</v>
      </c>
      <c r="B23" s="20" t="s">
        <v>25</v>
      </c>
      <c r="C23" s="26">
        <v>1</v>
      </c>
      <c r="D23" s="27"/>
      <c r="E23" s="26">
        <v>3.5</v>
      </c>
      <c r="F23" s="27"/>
      <c r="G23" s="28">
        <f t="shared" si="0"/>
        <v>3.5</v>
      </c>
    </row>
    <row r="24" spans="1:7">
      <c r="A24" s="20" t="s">
        <v>30</v>
      </c>
      <c r="B24" s="20" t="s">
        <v>31</v>
      </c>
      <c r="C24" s="26">
        <v>0.5</v>
      </c>
      <c r="D24" s="27"/>
      <c r="E24" s="26">
        <v>5.7</v>
      </c>
      <c r="F24" s="27"/>
      <c r="G24" s="28">
        <f t="shared" si="0"/>
        <v>2.85</v>
      </c>
    </row>
    <row r="25" spans="1:7">
      <c r="A25" s="20" t="s">
        <v>32</v>
      </c>
      <c r="B25" s="20" t="s">
        <v>33</v>
      </c>
      <c r="C25" s="26">
        <v>1</v>
      </c>
      <c r="D25" s="27"/>
      <c r="E25" s="26">
        <v>0.38</v>
      </c>
      <c r="F25" s="27"/>
      <c r="G25" s="28">
        <f t="shared" si="0"/>
        <v>0.38</v>
      </c>
    </row>
    <row r="26" spans="1:7">
      <c r="A26" s="20" t="s">
        <v>83</v>
      </c>
      <c r="B26" s="20" t="s">
        <v>84</v>
      </c>
      <c r="C26" s="26">
        <v>2</v>
      </c>
      <c r="D26" s="27"/>
      <c r="E26" s="26">
        <v>7.6</v>
      </c>
      <c r="F26" s="27"/>
      <c r="G26" s="28">
        <f t="shared" si="0"/>
        <v>15.2</v>
      </c>
    </row>
    <row r="27" spans="1:7">
      <c r="A27" s="29" t="s">
        <v>85</v>
      </c>
      <c r="B27" s="29" t="s">
        <v>25</v>
      </c>
      <c r="C27" s="26">
        <v>1</v>
      </c>
      <c r="D27" s="27"/>
      <c r="E27" s="31">
        <v>280</v>
      </c>
      <c r="F27" s="32"/>
      <c r="G27" s="28">
        <f t="shared" si="0"/>
        <v>280</v>
      </c>
    </row>
    <row r="28" spans="1:7">
      <c r="A28" s="29" t="s">
        <v>80</v>
      </c>
      <c r="B28" s="29" t="s">
        <v>33</v>
      </c>
      <c r="C28" s="26">
        <v>5</v>
      </c>
      <c r="D28" s="27"/>
      <c r="E28" s="31">
        <v>0.7</v>
      </c>
      <c r="F28" s="32"/>
      <c r="G28" s="28">
        <f t="shared" si="0"/>
        <v>3.5</v>
      </c>
    </row>
    <row r="29" ht="17.25" spans="1:7">
      <c r="A29" s="29" t="s">
        <v>16</v>
      </c>
      <c r="B29" s="30"/>
      <c r="C29" s="31"/>
      <c r="D29" s="32"/>
      <c r="E29" s="31"/>
      <c r="F29" s="32"/>
      <c r="G29" s="33">
        <f>SUM(G20:G28)</f>
        <v>315.41</v>
      </c>
    </row>
    <row r="30" spans="1:7">
      <c r="A30" s="24" t="s">
        <v>34</v>
      </c>
      <c r="B30" s="24"/>
      <c r="C30" s="24"/>
      <c r="D30" s="24"/>
      <c r="E30" s="24"/>
      <c r="F30" s="24"/>
      <c r="G30" s="24"/>
    </row>
    <row r="31" spans="1:7">
      <c r="A31" s="20" t="s">
        <v>35</v>
      </c>
      <c r="B31" s="20" t="s">
        <v>36</v>
      </c>
      <c r="C31" s="26" t="s">
        <v>21</v>
      </c>
      <c r="D31" s="27"/>
      <c r="E31" s="26" t="s">
        <v>37</v>
      </c>
      <c r="F31" s="27"/>
      <c r="G31" s="20" t="s">
        <v>38</v>
      </c>
    </row>
    <row r="32" ht="17.25" spans="1:7">
      <c r="A32" s="20" t="s">
        <v>140</v>
      </c>
      <c r="B32" s="22" t="s">
        <v>160</v>
      </c>
      <c r="C32" s="26">
        <v>1</v>
      </c>
      <c r="D32" s="27"/>
      <c r="E32" s="26">
        <v>93</v>
      </c>
      <c r="F32" s="27"/>
      <c r="G32" s="21">
        <f>C32*E32</f>
        <v>93</v>
      </c>
    </row>
    <row r="33" ht="17.25" spans="1:7">
      <c r="A33" s="20" t="s">
        <v>16</v>
      </c>
      <c r="B33" s="22"/>
      <c r="C33" s="26"/>
      <c r="D33" s="27"/>
      <c r="E33" s="26"/>
      <c r="F33" s="27"/>
      <c r="G33" s="21">
        <f>SUM(G32:G32)</f>
        <v>93</v>
      </c>
    </row>
    <row r="34" spans="1:7">
      <c r="A34" s="14" t="s">
        <v>39</v>
      </c>
      <c r="B34" s="15"/>
      <c r="C34" s="15"/>
      <c r="D34" s="15"/>
      <c r="E34" s="15"/>
      <c r="F34" s="15"/>
      <c r="G34" s="16"/>
    </row>
    <row r="35" spans="1:7">
      <c r="A35" s="20" t="s">
        <v>35</v>
      </c>
      <c r="B35" s="20" t="s">
        <v>36</v>
      </c>
      <c r="C35" s="26" t="s">
        <v>40</v>
      </c>
      <c r="D35" s="27"/>
      <c r="E35" s="26" t="s">
        <v>22</v>
      </c>
      <c r="F35" s="27"/>
      <c r="G35" s="20" t="s">
        <v>13</v>
      </c>
    </row>
    <row r="36" spans="1:7">
      <c r="A36" s="20" t="s">
        <v>41</v>
      </c>
      <c r="B36" s="20" t="s">
        <v>42</v>
      </c>
      <c r="C36" s="26">
        <v>1</v>
      </c>
      <c r="D36" s="27"/>
      <c r="E36" s="26">
        <v>1.74</v>
      </c>
      <c r="F36" s="27"/>
      <c r="G36" s="21">
        <f>C36*E36</f>
        <v>1.74</v>
      </c>
    </row>
    <row r="37" spans="1:7">
      <c r="A37" s="20" t="s">
        <v>43</v>
      </c>
      <c r="B37" s="20" t="s">
        <v>44</v>
      </c>
      <c r="C37" s="26">
        <v>5</v>
      </c>
      <c r="D37" s="27"/>
      <c r="E37" s="26">
        <v>0.75</v>
      </c>
      <c r="F37" s="27"/>
      <c r="G37" s="21">
        <f>C37*E37</f>
        <v>3.75</v>
      </c>
    </row>
    <row r="38" ht="17.25" spans="1:7">
      <c r="A38" s="20" t="s">
        <v>16</v>
      </c>
      <c r="B38" s="34"/>
      <c r="C38" s="26"/>
      <c r="D38" s="27"/>
      <c r="E38" s="26"/>
      <c r="F38" s="27"/>
      <c r="G38" s="23">
        <f>SUM(G36:G37)</f>
        <v>5.49</v>
      </c>
    </row>
    <row r="39" spans="1:7">
      <c r="A39" s="14" t="s">
        <v>45</v>
      </c>
      <c r="B39" s="15"/>
      <c r="C39" s="15"/>
      <c r="D39" s="15"/>
      <c r="E39" s="15"/>
      <c r="F39" s="15"/>
      <c r="G39" s="16"/>
    </row>
    <row r="40" spans="1:7">
      <c r="A40" s="35" t="s">
        <v>46</v>
      </c>
      <c r="B40" s="36"/>
      <c r="C40" s="36"/>
      <c r="D40" s="36"/>
      <c r="E40" s="15"/>
      <c r="F40" s="15"/>
      <c r="G40" s="16"/>
    </row>
    <row r="41" spans="1:7">
      <c r="A41" s="37" t="s">
        <v>47</v>
      </c>
      <c r="B41" s="37" t="s">
        <v>48</v>
      </c>
      <c r="C41" s="37" t="s">
        <v>49</v>
      </c>
      <c r="D41" s="38"/>
      <c r="E41" s="39" t="s">
        <v>50</v>
      </c>
      <c r="F41" s="27"/>
      <c r="G41" s="20" t="s">
        <v>13</v>
      </c>
    </row>
    <row r="42" spans="1:7">
      <c r="A42" s="20" t="s">
        <v>51</v>
      </c>
      <c r="B42" s="20">
        <v>180000</v>
      </c>
      <c r="C42" s="52">
        <v>5</v>
      </c>
      <c r="D42" s="38"/>
      <c r="E42" s="40">
        <v>2.5</v>
      </c>
      <c r="F42" s="41"/>
      <c r="G42" s="21">
        <f t="shared" ref="G42:G48" si="1">IFERROR(B42/C42/12/22/8*E42,0)</f>
        <v>42.6136363636364</v>
      </c>
    </row>
    <row r="43" spans="1:7">
      <c r="A43" s="20" t="s">
        <v>77</v>
      </c>
      <c r="B43" s="20">
        <v>138000</v>
      </c>
      <c r="C43" s="26">
        <v>5</v>
      </c>
      <c r="D43" s="27"/>
      <c r="E43" s="40">
        <v>2.5</v>
      </c>
      <c r="F43" s="41"/>
      <c r="G43" s="21">
        <f t="shared" si="1"/>
        <v>32.6704545454545</v>
      </c>
    </row>
    <row r="44" spans="1:7">
      <c r="A44" s="26" t="s">
        <v>92</v>
      </c>
      <c r="B44" s="20">
        <v>88500</v>
      </c>
      <c r="C44" s="26">
        <v>5</v>
      </c>
      <c r="D44" s="27"/>
      <c r="E44" s="40">
        <v>2.5</v>
      </c>
      <c r="F44" s="41"/>
      <c r="G44" s="21">
        <f t="shared" si="1"/>
        <v>20.9517045454545</v>
      </c>
    </row>
    <row r="45" spans="1:7">
      <c r="A45" s="26" t="s">
        <v>86</v>
      </c>
      <c r="B45" s="20">
        <v>1188</v>
      </c>
      <c r="C45" s="26">
        <v>5</v>
      </c>
      <c r="D45" s="27"/>
      <c r="E45" s="40">
        <v>2.5</v>
      </c>
      <c r="F45" s="41"/>
      <c r="G45" s="21">
        <f t="shared" si="1"/>
        <v>0.28125</v>
      </c>
    </row>
    <row r="46" spans="1:7">
      <c r="A46" s="26" t="s">
        <v>52</v>
      </c>
      <c r="B46" s="20">
        <v>4000</v>
      </c>
      <c r="C46" s="26">
        <v>5</v>
      </c>
      <c r="D46" s="27"/>
      <c r="E46" s="40">
        <v>2.5</v>
      </c>
      <c r="F46" s="41"/>
      <c r="G46" s="21">
        <f t="shared" si="1"/>
        <v>0.946969696969697</v>
      </c>
    </row>
    <row r="47" spans="1:7">
      <c r="A47" s="26" t="s">
        <v>53</v>
      </c>
      <c r="B47" s="20">
        <v>3550</v>
      </c>
      <c r="C47" s="26">
        <v>5</v>
      </c>
      <c r="D47" s="27"/>
      <c r="E47" s="40">
        <v>2.5</v>
      </c>
      <c r="F47" s="41"/>
      <c r="G47" s="21">
        <f t="shared" si="1"/>
        <v>0.840435606060606</v>
      </c>
    </row>
    <row r="48" spans="1:7">
      <c r="A48" s="26" t="s">
        <v>87</v>
      </c>
      <c r="B48" s="20">
        <v>5000</v>
      </c>
      <c r="C48" s="26">
        <v>5</v>
      </c>
      <c r="D48" s="27"/>
      <c r="E48" s="40">
        <v>2.5</v>
      </c>
      <c r="F48" s="41"/>
      <c r="G48" s="21">
        <f t="shared" si="1"/>
        <v>1.18371212121212</v>
      </c>
    </row>
    <row r="49" ht="17.25" spans="1:7">
      <c r="A49" s="26" t="s">
        <v>16</v>
      </c>
      <c r="B49" s="34"/>
      <c r="C49" s="26"/>
      <c r="D49" s="27"/>
      <c r="E49" s="39"/>
      <c r="F49" s="27"/>
      <c r="G49" s="23">
        <f>SUM(G42:G43)</f>
        <v>75.2840909090909</v>
      </c>
    </row>
    <row r="50" spans="1:7">
      <c r="A50" s="42" t="s">
        <v>54</v>
      </c>
      <c r="B50" s="43"/>
      <c r="C50" s="43"/>
      <c r="D50" s="43"/>
      <c r="E50" s="43"/>
      <c r="F50" s="43"/>
      <c r="G50" s="44"/>
    </row>
    <row r="51" ht="30" spans="1:7">
      <c r="A51" s="17" t="s">
        <v>35</v>
      </c>
      <c r="B51" s="17" t="s">
        <v>48</v>
      </c>
      <c r="C51" s="18" t="s">
        <v>55</v>
      </c>
      <c r="D51" s="17" t="s">
        <v>56</v>
      </c>
      <c r="E51" s="17" t="s">
        <v>49</v>
      </c>
      <c r="F51" s="17" t="s">
        <v>50</v>
      </c>
      <c r="G51" s="17" t="s">
        <v>13</v>
      </c>
    </row>
    <row r="52" ht="15" spans="1:7">
      <c r="A52" s="20" t="s">
        <v>88</v>
      </c>
      <c r="B52" s="45">
        <v>46244103.63</v>
      </c>
      <c r="C52" s="20">
        <v>13777</v>
      </c>
      <c r="D52" s="20">
        <v>580</v>
      </c>
      <c r="E52" s="20">
        <v>50</v>
      </c>
      <c r="F52" s="20">
        <v>2.5</v>
      </c>
      <c r="G52" s="21">
        <f>IFERROR(B52/C52/E52/12/22/8*D52*F52,0)</f>
        <v>46.0899027086069</v>
      </c>
    </row>
    <row r="53" ht="17.25" spans="1:7">
      <c r="A53" s="20" t="s">
        <v>16</v>
      </c>
      <c r="B53" s="20"/>
      <c r="C53" s="20"/>
      <c r="D53" s="20"/>
      <c r="E53" s="20"/>
      <c r="F53" s="20"/>
      <c r="G53" s="33">
        <f>SUM(G52:G52)</f>
        <v>46.0899027086069</v>
      </c>
    </row>
    <row r="54" ht="15" spans="1:7">
      <c r="A54" s="24" t="s">
        <v>58</v>
      </c>
      <c r="B54" s="24"/>
      <c r="C54" s="24"/>
      <c r="D54" s="24"/>
      <c r="E54" s="24"/>
      <c r="F54" s="24"/>
      <c r="G54" s="24"/>
    </row>
    <row r="55" spans="1:7">
      <c r="A55" s="14" t="s">
        <v>59</v>
      </c>
      <c r="B55" s="15"/>
      <c r="C55" s="15"/>
      <c r="D55" s="15"/>
      <c r="E55" s="15"/>
      <c r="F55" s="16"/>
      <c r="G55" s="21">
        <f>(G9+G17+G29+G38+G49+G53)*G56</f>
        <v>374.355718851186</v>
      </c>
    </row>
    <row r="56" spans="1:7">
      <c r="A56" s="14" t="s">
        <v>60</v>
      </c>
      <c r="B56" s="15"/>
      <c r="C56" s="15"/>
      <c r="D56" s="15"/>
      <c r="E56" s="15"/>
      <c r="F56" s="16"/>
      <c r="G56" s="28">
        <v>0.18</v>
      </c>
    </row>
    <row r="57" spans="1:7">
      <c r="A57" s="46" t="s">
        <v>61</v>
      </c>
      <c r="B57" s="47"/>
      <c r="C57" s="47"/>
      <c r="D57" s="47"/>
      <c r="E57" s="47"/>
      <c r="F57" s="48"/>
      <c r="G57" s="28">
        <f>G58</f>
        <v>0.16</v>
      </c>
    </row>
    <row r="58" spans="1:7">
      <c r="A58" s="14" t="s">
        <v>62</v>
      </c>
      <c r="B58" s="15"/>
      <c r="C58" s="15"/>
      <c r="D58" s="15"/>
      <c r="E58" s="15"/>
      <c r="F58" s="16"/>
      <c r="G58" s="28">
        <v>0.16</v>
      </c>
    </row>
    <row r="59" ht="17.25" spans="1:7">
      <c r="A59" s="49" t="s">
        <v>16</v>
      </c>
      <c r="B59" s="50"/>
      <c r="C59" s="50"/>
      <c r="D59" s="50"/>
      <c r="E59" s="50"/>
      <c r="F59" s="51"/>
      <c r="G59" s="33">
        <f>G55+G57</f>
        <v>374.515718851186</v>
      </c>
    </row>
    <row r="60" ht="17.25" spans="1:7">
      <c r="A60" s="14" t="s">
        <v>63</v>
      </c>
      <c r="B60" s="15"/>
      <c r="C60" s="15"/>
      <c r="D60" s="15"/>
      <c r="E60" s="15"/>
      <c r="F60" s="16"/>
      <c r="G60" s="23">
        <f>G9+G17+G29+G33+G38+G49+G53+G59</f>
        <v>2547.26971246888</v>
      </c>
    </row>
    <row r="61" ht="15" spans="1:7">
      <c r="A61" s="46" t="s">
        <v>64</v>
      </c>
      <c r="B61" s="47"/>
      <c r="C61" s="47"/>
      <c r="D61" s="47"/>
      <c r="E61" s="47"/>
      <c r="F61" s="47"/>
      <c r="G61" s="48"/>
    </row>
    <row r="90" ht="13.5"/>
  </sheetData>
  <mergeCells count="94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A18:G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A30:G30"/>
    <mergeCell ref="C31:D31"/>
    <mergeCell ref="E31:F31"/>
    <mergeCell ref="C32:D32"/>
    <mergeCell ref="E32:F32"/>
    <mergeCell ref="C33:D33"/>
    <mergeCell ref="E33:F33"/>
    <mergeCell ref="A34:G34"/>
    <mergeCell ref="C35:D35"/>
    <mergeCell ref="E35:F35"/>
    <mergeCell ref="C36:D36"/>
    <mergeCell ref="E36:F36"/>
    <mergeCell ref="C37:D37"/>
    <mergeCell ref="E37:F37"/>
    <mergeCell ref="C38:D38"/>
    <mergeCell ref="E38:F38"/>
    <mergeCell ref="A39:G39"/>
    <mergeCell ref="A40:G40"/>
    <mergeCell ref="C41:D41"/>
    <mergeCell ref="E41:F41"/>
    <mergeCell ref="C42:D42"/>
    <mergeCell ref="E42:F42"/>
    <mergeCell ref="C43:D43"/>
    <mergeCell ref="E43:F43"/>
    <mergeCell ref="C44:D44"/>
    <mergeCell ref="E44:F44"/>
    <mergeCell ref="C45:D45"/>
    <mergeCell ref="E45:F45"/>
    <mergeCell ref="C46:D46"/>
    <mergeCell ref="E46:F46"/>
    <mergeCell ref="C47:D47"/>
    <mergeCell ref="E47:F47"/>
    <mergeCell ref="C48:D48"/>
    <mergeCell ref="E48:F48"/>
    <mergeCell ref="C49:D49"/>
    <mergeCell ref="E49:F49"/>
    <mergeCell ref="A50:G50"/>
    <mergeCell ref="A54:G54"/>
    <mergeCell ref="A55:F55"/>
    <mergeCell ref="A56:F56"/>
    <mergeCell ref="A57:F57"/>
    <mergeCell ref="A58:F58"/>
    <mergeCell ref="A59:F59"/>
    <mergeCell ref="A60:F60"/>
    <mergeCell ref="A61:G61"/>
  </mergeCells>
  <pageMargins left="0.7" right="0.7" top="0.354166666666667" bottom="0.275" header="0.3" footer="0.3"/>
  <pageSetup paperSize="9" scale="74" orientation="portrait"/>
  <headerFooter/>
  <legacy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50"/>
  <sheetViews>
    <sheetView topLeftCell="A28" workbookViewId="0">
      <selection activeCell="A51" sqref="$A51:$XFD61"/>
    </sheetView>
  </sheetViews>
  <sheetFormatPr defaultColWidth="8.75" defaultRowHeight="16.5"/>
  <cols>
    <col min="1" max="1" width="13.3666666666667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181</v>
      </c>
      <c r="C4" s="10" t="s">
        <v>6</v>
      </c>
      <c r="D4" s="11" t="s">
        <v>182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ht="15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2</v>
      </c>
      <c r="C7" s="18">
        <v>1.5</v>
      </c>
      <c r="D7" s="19"/>
      <c r="E7" s="18">
        <v>96.35</v>
      </c>
      <c r="F7" s="19"/>
      <c r="G7" s="21">
        <f>B7*C7*E7</f>
        <v>289.05</v>
      </c>
    </row>
    <row r="8" ht="16.15" customHeight="1" spans="1:12">
      <c r="A8" s="20" t="s">
        <v>15</v>
      </c>
      <c r="B8" s="20">
        <v>2</v>
      </c>
      <c r="C8" s="18">
        <v>1.5</v>
      </c>
      <c r="D8" s="19"/>
      <c r="E8" s="18">
        <v>206.68</v>
      </c>
      <c r="F8" s="19"/>
      <c r="G8" s="21">
        <f>B8*C8*E8</f>
        <v>620.04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909.09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ht="17.25" spans="1:12">
      <c r="A13" s="20"/>
      <c r="B13" s="22"/>
      <c r="C13" s="26"/>
      <c r="D13" s="27"/>
      <c r="E13" s="26"/>
      <c r="F13" s="27"/>
      <c r="G13" s="21">
        <f>C13*E13</f>
        <v>0</v>
      </c>
    </row>
    <row r="14" ht="17.25" spans="1:12">
      <c r="A14" s="20" t="s">
        <v>16</v>
      </c>
      <c r="B14" s="22"/>
      <c r="C14" s="26"/>
      <c r="D14" s="27"/>
      <c r="E14" s="26"/>
      <c r="F14" s="27"/>
      <c r="G14" s="23">
        <f>SUM(G13:G13)</f>
        <v>0</v>
      </c>
    </row>
    <row r="15" spans="1:12">
      <c r="A15" s="14" t="s">
        <v>23</v>
      </c>
      <c r="B15" s="15"/>
      <c r="C15" s="15"/>
      <c r="D15" s="15"/>
      <c r="E15" s="15"/>
      <c r="F15" s="15"/>
      <c r="G15" s="16"/>
    </row>
    <row r="16" ht="15" spans="1:12">
      <c r="A16" s="20" t="s">
        <v>19</v>
      </c>
      <c r="B16" s="20" t="s">
        <v>20</v>
      </c>
      <c r="C16" s="26" t="s">
        <v>21</v>
      </c>
      <c r="D16" s="27"/>
      <c r="E16" s="26" t="s">
        <v>22</v>
      </c>
      <c r="F16" s="27"/>
      <c r="G16" s="20" t="s">
        <v>13</v>
      </c>
    </row>
    <row r="17" ht="17.25" spans="1:7">
      <c r="A17" s="29"/>
      <c r="B17" s="30"/>
      <c r="C17" s="26"/>
      <c r="D17" s="27"/>
      <c r="E17" s="31"/>
      <c r="F17" s="32"/>
      <c r="G17" s="28">
        <f>C17*E17</f>
        <v>0</v>
      </c>
    </row>
    <row r="18" ht="17.25" spans="1:7">
      <c r="A18" s="29" t="s">
        <v>16</v>
      </c>
      <c r="B18" s="30"/>
      <c r="C18" s="31"/>
      <c r="D18" s="32"/>
      <c r="E18" s="31"/>
      <c r="F18" s="32"/>
      <c r="G18" s="33">
        <f>SUM(G17:G17)</f>
        <v>0</v>
      </c>
    </row>
    <row r="19" spans="1:7">
      <c r="A19" s="24" t="s">
        <v>34</v>
      </c>
      <c r="B19" s="24"/>
      <c r="C19" s="24"/>
      <c r="D19" s="24"/>
      <c r="E19" s="24"/>
      <c r="F19" s="24"/>
      <c r="G19" s="24"/>
    </row>
    <row r="20" ht="15" spans="1:7">
      <c r="A20" s="20" t="s">
        <v>35</v>
      </c>
      <c r="B20" s="20" t="s">
        <v>36</v>
      </c>
      <c r="C20" s="26" t="s">
        <v>21</v>
      </c>
      <c r="D20" s="27"/>
      <c r="E20" s="26" t="s">
        <v>37</v>
      </c>
      <c r="F20" s="27"/>
      <c r="G20" s="20" t="s">
        <v>38</v>
      </c>
    </row>
    <row r="21" ht="17.25" spans="1:7">
      <c r="A21" s="20"/>
      <c r="B21" s="22"/>
      <c r="C21" s="26"/>
      <c r="D21" s="27"/>
      <c r="E21" s="26"/>
      <c r="F21" s="27"/>
      <c r="G21" s="21">
        <f>C21*E21</f>
        <v>0</v>
      </c>
    </row>
    <row r="22" ht="17.25" spans="1:7">
      <c r="A22" s="20" t="s">
        <v>16</v>
      </c>
      <c r="B22" s="22"/>
      <c r="C22" s="26"/>
      <c r="D22" s="27"/>
      <c r="E22" s="26"/>
      <c r="F22" s="27"/>
      <c r="G22" s="21">
        <f>SUM(G21:G21)</f>
        <v>0</v>
      </c>
    </row>
    <row r="23" spans="1:7">
      <c r="A23" s="14" t="s">
        <v>39</v>
      </c>
      <c r="B23" s="15"/>
      <c r="C23" s="15"/>
      <c r="D23" s="15"/>
      <c r="E23" s="15"/>
      <c r="F23" s="15"/>
      <c r="G23" s="16"/>
    </row>
    <row r="24" spans="1:7">
      <c r="A24" s="20" t="s">
        <v>35</v>
      </c>
      <c r="B24" s="20" t="s">
        <v>36</v>
      </c>
      <c r="C24" s="26" t="s">
        <v>40</v>
      </c>
      <c r="D24" s="27"/>
      <c r="E24" s="26" t="s">
        <v>22</v>
      </c>
      <c r="F24" s="27"/>
      <c r="G24" s="20" t="s">
        <v>13</v>
      </c>
    </row>
    <row r="25" spans="1:7">
      <c r="A25" s="20" t="s">
        <v>41</v>
      </c>
      <c r="B25" s="20" t="s">
        <v>42</v>
      </c>
      <c r="C25" s="26">
        <v>1</v>
      </c>
      <c r="D25" s="27"/>
      <c r="E25" s="26">
        <v>1.74</v>
      </c>
      <c r="F25" s="27"/>
      <c r="G25" s="21">
        <f>C25*E25</f>
        <v>1.74</v>
      </c>
    </row>
    <row r="26" spans="1:7">
      <c r="A26" s="20" t="s">
        <v>43</v>
      </c>
      <c r="B26" s="20" t="s">
        <v>44</v>
      </c>
      <c r="C26" s="26">
        <v>2</v>
      </c>
      <c r="D26" s="27"/>
      <c r="E26" s="26">
        <v>0.75</v>
      </c>
      <c r="F26" s="27"/>
      <c r="G26" s="21">
        <f>C26*E26</f>
        <v>1.5</v>
      </c>
    </row>
    <row r="27" ht="17.25" spans="1:7">
      <c r="A27" s="20" t="s">
        <v>16</v>
      </c>
      <c r="B27" s="34"/>
      <c r="C27" s="26"/>
      <c r="D27" s="27"/>
      <c r="E27" s="26"/>
      <c r="F27" s="27"/>
      <c r="G27" s="23">
        <f>SUM(G25:G26)</f>
        <v>3.24</v>
      </c>
    </row>
    <row r="28" spans="1:7">
      <c r="A28" s="14" t="s">
        <v>45</v>
      </c>
      <c r="B28" s="15"/>
      <c r="C28" s="15"/>
      <c r="D28" s="15"/>
      <c r="E28" s="15"/>
      <c r="F28" s="15"/>
      <c r="G28" s="16"/>
    </row>
    <row r="29" spans="1:7">
      <c r="A29" s="35" t="s">
        <v>46</v>
      </c>
      <c r="B29" s="36"/>
      <c r="C29" s="36"/>
      <c r="D29" s="36"/>
      <c r="E29" s="15"/>
      <c r="F29" s="15"/>
      <c r="G29" s="16"/>
    </row>
    <row r="30" spans="1:7">
      <c r="A30" s="37" t="s">
        <v>47</v>
      </c>
      <c r="B30" s="37" t="s">
        <v>48</v>
      </c>
      <c r="C30" s="37" t="s">
        <v>49</v>
      </c>
      <c r="D30" s="38"/>
      <c r="E30" s="39" t="s">
        <v>50</v>
      </c>
      <c r="F30" s="27"/>
      <c r="G30" s="20" t="s">
        <v>13</v>
      </c>
    </row>
    <row r="31" spans="1:7">
      <c r="A31" s="20" t="s">
        <v>51</v>
      </c>
      <c r="B31" s="20">
        <v>180000</v>
      </c>
      <c r="C31" s="52">
        <v>5</v>
      </c>
      <c r="D31" s="38"/>
      <c r="E31" s="40">
        <v>1.5</v>
      </c>
      <c r="F31" s="41"/>
      <c r="G31" s="21">
        <f t="shared" ref="G31:G37" si="0">IFERROR(B31/C31/12/22/8*E31,0)</f>
        <v>25.5681818181818</v>
      </c>
    </row>
    <row r="32" spans="1:7">
      <c r="A32" s="20" t="s">
        <v>77</v>
      </c>
      <c r="B32" s="20">
        <v>138000</v>
      </c>
      <c r="C32" s="26">
        <v>5</v>
      </c>
      <c r="D32" s="27"/>
      <c r="E32" s="40">
        <v>1.5</v>
      </c>
      <c r="F32" s="41"/>
      <c r="G32" s="21">
        <f t="shared" si="0"/>
        <v>19.6022727272727</v>
      </c>
    </row>
    <row r="33" spans="1:7">
      <c r="A33" s="26" t="s">
        <v>92</v>
      </c>
      <c r="B33" s="20">
        <v>88500</v>
      </c>
      <c r="C33" s="26">
        <v>5</v>
      </c>
      <c r="D33" s="27"/>
      <c r="E33" s="40">
        <v>1.5</v>
      </c>
      <c r="F33" s="41"/>
      <c r="G33" s="21">
        <f t="shared" si="0"/>
        <v>12.5710227272727</v>
      </c>
    </row>
    <row r="34" spans="1:7">
      <c r="A34" s="26" t="s">
        <v>86</v>
      </c>
      <c r="B34" s="20">
        <v>1188</v>
      </c>
      <c r="C34" s="26">
        <v>5</v>
      </c>
      <c r="D34" s="27"/>
      <c r="E34" s="40">
        <v>1.5</v>
      </c>
      <c r="F34" s="41"/>
      <c r="G34" s="21">
        <f t="shared" si="0"/>
        <v>0.16875</v>
      </c>
    </row>
    <row r="35" spans="1:7">
      <c r="A35" s="26" t="s">
        <v>52</v>
      </c>
      <c r="B35" s="20">
        <v>4000</v>
      </c>
      <c r="C35" s="26">
        <v>5</v>
      </c>
      <c r="D35" s="27"/>
      <c r="E35" s="40">
        <v>1.5</v>
      </c>
      <c r="F35" s="41"/>
      <c r="G35" s="21">
        <f t="shared" si="0"/>
        <v>0.568181818181818</v>
      </c>
    </row>
    <row r="36" spans="1:7">
      <c r="A36" s="26" t="s">
        <v>53</v>
      </c>
      <c r="B36" s="20">
        <v>3550</v>
      </c>
      <c r="C36" s="26">
        <v>5</v>
      </c>
      <c r="D36" s="27"/>
      <c r="E36" s="40">
        <v>1.5</v>
      </c>
      <c r="F36" s="41"/>
      <c r="G36" s="21">
        <f t="shared" si="0"/>
        <v>0.504261363636364</v>
      </c>
    </row>
    <row r="37" spans="1:7">
      <c r="A37" s="26" t="s">
        <v>87</v>
      </c>
      <c r="B37" s="20">
        <v>5000</v>
      </c>
      <c r="C37" s="26">
        <v>5</v>
      </c>
      <c r="D37" s="27"/>
      <c r="E37" s="40">
        <v>1.5</v>
      </c>
      <c r="F37" s="41"/>
      <c r="G37" s="21">
        <f t="shared" si="0"/>
        <v>0.710227272727273</v>
      </c>
    </row>
    <row r="38" ht="17.25" spans="1:7">
      <c r="A38" s="26" t="s">
        <v>16</v>
      </c>
      <c r="B38" s="34"/>
      <c r="C38" s="26"/>
      <c r="D38" s="27"/>
      <c r="E38" s="39"/>
      <c r="F38" s="27"/>
      <c r="G38" s="21">
        <f>SUM(G31:G37)</f>
        <v>59.6928977272727</v>
      </c>
    </row>
    <row r="39" spans="1:7">
      <c r="A39" s="42" t="s">
        <v>54</v>
      </c>
      <c r="B39" s="43"/>
      <c r="C39" s="43"/>
      <c r="D39" s="43"/>
      <c r="E39" s="43"/>
      <c r="F39" s="43"/>
      <c r="G39" s="44"/>
    </row>
    <row r="40" ht="30" spans="1:7">
      <c r="A40" s="17" t="s">
        <v>35</v>
      </c>
      <c r="B40" s="17" t="s">
        <v>48</v>
      </c>
      <c r="C40" s="18" t="s">
        <v>55</v>
      </c>
      <c r="D40" s="17" t="s">
        <v>56</v>
      </c>
      <c r="E40" s="17" t="s">
        <v>49</v>
      </c>
      <c r="F40" s="17" t="s">
        <v>50</v>
      </c>
      <c r="G40" s="17" t="s">
        <v>13</v>
      </c>
    </row>
    <row r="41" ht="15" spans="1:7">
      <c r="A41" s="20" t="s">
        <v>88</v>
      </c>
      <c r="B41" s="45">
        <v>46244103.63</v>
      </c>
      <c r="C41" s="20">
        <v>13777</v>
      </c>
      <c r="D41" s="20">
        <v>580</v>
      </c>
      <c r="E41" s="20">
        <v>50</v>
      </c>
      <c r="F41" s="20">
        <v>1.5</v>
      </c>
      <c r="G41" s="21">
        <f>IFERROR(B41/C41/E41/12/22/8*D41*F41,0)</f>
        <v>27.6539416251641</v>
      </c>
    </row>
    <row r="42" ht="17.25" spans="1:7">
      <c r="A42" s="20" t="s">
        <v>16</v>
      </c>
      <c r="B42" s="20"/>
      <c r="C42" s="20"/>
      <c r="D42" s="20"/>
      <c r="E42" s="20"/>
      <c r="F42" s="20"/>
      <c r="G42" s="33">
        <f>SUM(G41:G41)</f>
        <v>27.6539416251641</v>
      </c>
    </row>
    <row r="43" ht="15" spans="1:7">
      <c r="A43" s="24" t="s">
        <v>58</v>
      </c>
      <c r="B43" s="24"/>
      <c r="C43" s="24"/>
      <c r="D43" s="24"/>
      <c r="E43" s="24"/>
      <c r="F43" s="24"/>
      <c r="G43" s="24"/>
    </row>
    <row r="44" spans="1:7">
      <c r="A44" s="14" t="s">
        <v>59</v>
      </c>
      <c r="B44" s="15"/>
      <c r="C44" s="15"/>
      <c r="D44" s="15"/>
      <c r="E44" s="15"/>
      <c r="F44" s="16"/>
      <c r="G44" s="21">
        <f>(G9+G14+G18+G27+G38+G42)*G45</f>
        <v>179.941831083439</v>
      </c>
    </row>
    <row r="45" spans="1:7">
      <c r="A45" s="14" t="s">
        <v>60</v>
      </c>
      <c r="B45" s="15"/>
      <c r="C45" s="15"/>
      <c r="D45" s="15"/>
      <c r="E45" s="15"/>
      <c r="F45" s="16"/>
      <c r="G45" s="28">
        <v>0.18</v>
      </c>
    </row>
    <row r="46" spans="1:7">
      <c r="A46" s="46" t="s">
        <v>61</v>
      </c>
      <c r="B46" s="47"/>
      <c r="C46" s="47"/>
      <c r="D46" s="47"/>
      <c r="E46" s="47"/>
      <c r="F46" s="48"/>
      <c r="G46" s="28">
        <f>G47</f>
        <v>0.16</v>
      </c>
    </row>
    <row r="47" spans="1:7">
      <c r="A47" s="14" t="s">
        <v>62</v>
      </c>
      <c r="B47" s="15"/>
      <c r="C47" s="15"/>
      <c r="D47" s="15"/>
      <c r="E47" s="15"/>
      <c r="F47" s="16"/>
      <c r="G47" s="28">
        <v>0.16</v>
      </c>
    </row>
    <row r="48" ht="17.25" spans="1:7">
      <c r="A48" s="49" t="s">
        <v>16</v>
      </c>
      <c r="B48" s="50"/>
      <c r="C48" s="50"/>
      <c r="D48" s="50"/>
      <c r="E48" s="50"/>
      <c r="F48" s="51"/>
      <c r="G48" s="33">
        <f>G44+G46</f>
        <v>180.101831083439</v>
      </c>
    </row>
    <row r="49" ht="17.25" spans="1:7">
      <c r="A49" s="14" t="s">
        <v>63</v>
      </c>
      <c r="B49" s="15"/>
      <c r="C49" s="15"/>
      <c r="D49" s="15"/>
      <c r="E49" s="15"/>
      <c r="F49" s="16"/>
      <c r="G49" s="23">
        <f>G9+G14+G18+G22+G27+G38+G42+G48</f>
        <v>1179.77867043588</v>
      </c>
    </row>
    <row r="50" ht="15" spans="1:7">
      <c r="A50" s="46" t="s">
        <v>64</v>
      </c>
      <c r="B50" s="47"/>
      <c r="C50" s="47"/>
      <c r="D50" s="47"/>
      <c r="E50" s="47"/>
      <c r="F50" s="47"/>
      <c r="G50" s="48"/>
    </row>
  </sheetData>
  <mergeCells count="72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A15:G15"/>
    <mergeCell ref="C16:D16"/>
    <mergeCell ref="E16:F16"/>
    <mergeCell ref="C17:D17"/>
    <mergeCell ref="E17:F17"/>
    <mergeCell ref="C18:D18"/>
    <mergeCell ref="E18:F18"/>
    <mergeCell ref="A19:G19"/>
    <mergeCell ref="C20:D20"/>
    <mergeCell ref="E20:F20"/>
    <mergeCell ref="C21:D21"/>
    <mergeCell ref="E21:F21"/>
    <mergeCell ref="C22:D22"/>
    <mergeCell ref="E22:F22"/>
    <mergeCell ref="A23:G23"/>
    <mergeCell ref="C24:D24"/>
    <mergeCell ref="E24:F24"/>
    <mergeCell ref="C25:D25"/>
    <mergeCell ref="E25:F25"/>
    <mergeCell ref="C26:D26"/>
    <mergeCell ref="E26:F26"/>
    <mergeCell ref="C27:D27"/>
    <mergeCell ref="E27:F27"/>
    <mergeCell ref="A28:G28"/>
    <mergeCell ref="A29:G29"/>
    <mergeCell ref="C30:D30"/>
    <mergeCell ref="E30:F30"/>
    <mergeCell ref="C31:D31"/>
    <mergeCell ref="E31:F31"/>
    <mergeCell ref="C32:D32"/>
    <mergeCell ref="E32:F32"/>
    <mergeCell ref="C33:D33"/>
    <mergeCell ref="E33:F33"/>
    <mergeCell ref="C34:D34"/>
    <mergeCell ref="E34:F34"/>
    <mergeCell ref="C35:D35"/>
    <mergeCell ref="E35:F35"/>
    <mergeCell ref="C36:D36"/>
    <mergeCell ref="E36:F36"/>
    <mergeCell ref="C37:D37"/>
    <mergeCell ref="E37:F37"/>
    <mergeCell ref="C38:D38"/>
    <mergeCell ref="E38:F38"/>
    <mergeCell ref="A39:G39"/>
    <mergeCell ref="A43:G43"/>
    <mergeCell ref="A44:F44"/>
    <mergeCell ref="A45:F45"/>
    <mergeCell ref="A46:F46"/>
    <mergeCell ref="A47:F47"/>
    <mergeCell ref="A48:F48"/>
    <mergeCell ref="A49:F49"/>
    <mergeCell ref="A50:G50"/>
  </mergeCells>
  <pageMargins left="0.7" right="0.7" top="0.75" bottom="0.75" header="0.3" footer="0.3"/>
  <pageSetup paperSize="9" scale="85" orientation="portrait"/>
  <headerFooter/>
  <legacy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71"/>
  <sheetViews>
    <sheetView topLeftCell="A37" workbookViewId="0">
      <selection activeCell="D57" sqref="D57"/>
    </sheetView>
  </sheetViews>
  <sheetFormatPr defaultColWidth="8.75" defaultRowHeight="16.5"/>
  <cols>
    <col min="1" max="1" width="18.375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175</v>
      </c>
      <c r="C4" s="10" t="s">
        <v>6</v>
      </c>
      <c r="D4" s="11" t="s">
        <v>183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ht="15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2</v>
      </c>
      <c r="C7" s="18">
        <v>1.5</v>
      </c>
      <c r="D7" s="19"/>
      <c r="E7" s="18">
        <v>96.35</v>
      </c>
      <c r="F7" s="19"/>
      <c r="G7" s="21">
        <f>B7*C7*E7</f>
        <v>289.05</v>
      </c>
    </row>
    <row r="8" ht="16.15" customHeight="1" spans="1:12">
      <c r="A8" s="20" t="s">
        <v>15</v>
      </c>
      <c r="B8" s="20">
        <v>2</v>
      </c>
      <c r="C8" s="18">
        <v>1.5</v>
      </c>
      <c r="D8" s="19"/>
      <c r="E8" s="18">
        <v>206.68</v>
      </c>
      <c r="F8" s="19"/>
      <c r="G8" s="21">
        <f>B8*C8*E8</f>
        <v>620.04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909.09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spans="1:12">
      <c r="A13" s="20" t="s">
        <v>100</v>
      </c>
      <c r="B13" s="20" t="s">
        <v>33</v>
      </c>
      <c r="C13" s="26">
        <v>1</v>
      </c>
      <c r="D13" s="27"/>
      <c r="E13" s="26">
        <v>42</v>
      </c>
      <c r="F13" s="27"/>
      <c r="G13" s="28">
        <f>C13*E13</f>
        <v>42</v>
      </c>
    </row>
    <row r="14" ht="17.25" spans="1:12">
      <c r="A14" s="20" t="s">
        <v>16</v>
      </c>
      <c r="B14" s="22"/>
      <c r="C14" s="26"/>
      <c r="D14" s="27"/>
      <c r="E14" s="26"/>
      <c r="F14" s="27"/>
      <c r="G14" s="23">
        <f>SUM(G13)</f>
        <v>42</v>
      </c>
    </row>
    <row r="15" spans="1:12">
      <c r="A15" s="14" t="s">
        <v>23</v>
      </c>
      <c r="B15" s="15"/>
      <c r="C15" s="15"/>
      <c r="D15" s="15"/>
      <c r="E15" s="15"/>
      <c r="F15" s="15"/>
      <c r="G15" s="16"/>
    </row>
    <row r="16" spans="1:12">
      <c r="A16" s="20" t="s">
        <v>19</v>
      </c>
      <c r="B16" s="20" t="s">
        <v>20</v>
      </c>
      <c r="C16" s="26" t="s">
        <v>21</v>
      </c>
      <c r="D16" s="27"/>
      <c r="E16" s="26" t="s">
        <v>22</v>
      </c>
      <c r="F16" s="27"/>
      <c r="G16" s="20" t="s">
        <v>13</v>
      </c>
    </row>
    <row r="17" spans="1:7">
      <c r="A17" s="20" t="s">
        <v>32</v>
      </c>
      <c r="B17" s="20" t="s">
        <v>33</v>
      </c>
      <c r="C17" s="26">
        <v>1</v>
      </c>
      <c r="D17" s="27"/>
      <c r="E17" s="26">
        <v>0.38</v>
      </c>
      <c r="F17" s="27"/>
      <c r="G17" s="28">
        <f>C17*E17</f>
        <v>0.38</v>
      </c>
    </row>
    <row r="18" spans="1:7">
      <c r="A18" s="20" t="s">
        <v>105</v>
      </c>
      <c r="B18" s="20" t="s">
        <v>31</v>
      </c>
      <c r="C18" s="26">
        <v>0.5</v>
      </c>
      <c r="D18" s="27"/>
      <c r="E18" s="26">
        <v>6</v>
      </c>
      <c r="F18" s="27"/>
      <c r="G18" s="28">
        <v>3</v>
      </c>
    </row>
    <row r="19" ht="17.25" spans="1:7">
      <c r="A19" s="29" t="s">
        <v>127</v>
      </c>
      <c r="B19" s="30" t="s">
        <v>25</v>
      </c>
      <c r="C19" s="26">
        <v>2</v>
      </c>
      <c r="D19" s="27"/>
      <c r="E19" s="31">
        <v>1.8</v>
      </c>
      <c r="F19" s="32"/>
      <c r="G19" s="28">
        <v>3.6</v>
      </c>
    </row>
    <row r="20" spans="1:7">
      <c r="A20" s="29" t="s">
        <v>80</v>
      </c>
      <c r="B20" s="29" t="s">
        <v>33</v>
      </c>
      <c r="C20" s="26">
        <v>5</v>
      </c>
      <c r="D20" s="27"/>
      <c r="E20" s="31">
        <v>0.7</v>
      </c>
      <c r="F20" s="32"/>
      <c r="G20" s="28">
        <f>C20*E20</f>
        <v>3.5</v>
      </c>
    </row>
    <row r="21" ht="17.25" spans="1:7">
      <c r="A21" s="29" t="s">
        <v>16</v>
      </c>
      <c r="B21" s="30"/>
      <c r="C21" s="31"/>
      <c r="D21" s="32"/>
      <c r="E21" s="31"/>
      <c r="F21" s="32"/>
      <c r="G21" s="33">
        <f>SUM(G17:G20)</f>
        <v>10.48</v>
      </c>
    </row>
    <row r="22" spans="1:7">
      <c r="A22" s="24" t="s">
        <v>34</v>
      </c>
      <c r="B22" s="24"/>
      <c r="C22" s="24"/>
      <c r="D22" s="24"/>
      <c r="E22" s="24"/>
      <c r="F22" s="24"/>
      <c r="G22" s="24"/>
    </row>
    <row r="23" spans="1:7">
      <c r="A23" s="20" t="s">
        <v>35</v>
      </c>
      <c r="B23" s="20" t="s">
        <v>36</v>
      </c>
      <c r="C23" s="26" t="s">
        <v>21</v>
      </c>
      <c r="D23" s="27"/>
      <c r="E23" s="26" t="s">
        <v>37</v>
      </c>
      <c r="F23" s="27"/>
      <c r="G23" s="20" t="s">
        <v>38</v>
      </c>
    </row>
    <row r="24" ht="17.25" spans="1:7">
      <c r="A24" s="20" t="s">
        <v>140</v>
      </c>
      <c r="B24" s="22" t="s">
        <v>160</v>
      </c>
      <c r="C24" s="26">
        <v>2</v>
      </c>
      <c r="D24" s="27"/>
      <c r="E24" s="26">
        <v>93</v>
      </c>
      <c r="F24" s="27"/>
      <c r="G24" s="21">
        <f>C24*E24</f>
        <v>186</v>
      </c>
    </row>
    <row r="25" ht="17.25" spans="1:7">
      <c r="A25" s="20" t="s">
        <v>16</v>
      </c>
      <c r="B25" s="22"/>
      <c r="C25" s="26"/>
      <c r="D25" s="27"/>
      <c r="E25" s="26"/>
      <c r="F25" s="27"/>
      <c r="G25" s="21">
        <f>SUM(G24:G24)</f>
        <v>186</v>
      </c>
    </row>
    <row r="26" spans="1:7">
      <c r="A26" s="14" t="s">
        <v>39</v>
      </c>
      <c r="B26" s="15"/>
      <c r="C26" s="15"/>
      <c r="D26" s="15"/>
      <c r="E26" s="15"/>
      <c r="F26" s="15"/>
      <c r="G26" s="16"/>
    </row>
    <row r="27" spans="1:7">
      <c r="A27" s="20" t="s">
        <v>35</v>
      </c>
      <c r="B27" s="20" t="s">
        <v>36</v>
      </c>
      <c r="C27" s="26" t="s">
        <v>40</v>
      </c>
      <c r="D27" s="27"/>
      <c r="E27" s="26" t="s">
        <v>22</v>
      </c>
      <c r="F27" s="27"/>
      <c r="G27" s="20" t="s">
        <v>13</v>
      </c>
    </row>
    <row r="28" spans="1:7">
      <c r="A28" s="20" t="s">
        <v>41</v>
      </c>
      <c r="B28" s="20" t="s">
        <v>42</v>
      </c>
      <c r="C28" s="26">
        <v>1</v>
      </c>
      <c r="D28" s="27"/>
      <c r="E28" s="26">
        <v>1.74</v>
      </c>
      <c r="F28" s="27"/>
      <c r="G28" s="21">
        <f>C28*E28</f>
        <v>1.74</v>
      </c>
    </row>
    <row r="29" spans="1:7">
      <c r="A29" s="20" t="s">
        <v>43</v>
      </c>
      <c r="B29" s="20" t="s">
        <v>44</v>
      </c>
      <c r="C29" s="26">
        <v>2</v>
      </c>
      <c r="D29" s="27"/>
      <c r="E29" s="26">
        <v>0.75</v>
      </c>
      <c r="F29" s="27"/>
      <c r="G29" s="21">
        <f>C29*E29</f>
        <v>1.5</v>
      </c>
    </row>
    <row r="30" ht="17.25" spans="1:7">
      <c r="A30" s="20" t="s">
        <v>16</v>
      </c>
      <c r="B30" s="34"/>
      <c r="C30" s="26"/>
      <c r="D30" s="27"/>
      <c r="E30" s="26"/>
      <c r="F30" s="27"/>
      <c r="G30" s="23">
        <f>SUM(G28:G29)</f>
        <v>3.24</v>
      </c>
    </row>
    <row r="31" spans="1:7">
      <c r="A31" s="14" t="s">
        <v>45</v>
      </c>
      <c r="B31" s="15"/>
      <c r="C31" s="15"/>
      <c r="D31" s="15"/>
      <c r="E31" s="15"/>
      <c r="F31" s="15"/>
      <c r="G31" s="16"/>
    </row>
    <row r="32" spans="1:7">
      <c r="A32" s="35" t="s">
        <v>46</v>
      </c>
      <c r="B32" s="36"/>
      <c r="C32" s="36"/>
      <c r="D32" s="36"/>
      <c r="E32" s="15"/>
      <c r="F32" s="15"/>
      <c r="G32" s="16"/>
    </row>
    <row r="33" spans="1:7">
      <c r="A33" s="37" t="s">
        <v>47</v>
      </c>
      <c r="B33" s="37" t="s">
        <v>48</v>
      </c>
      <c r="C33" s="37" t="s">
        <v>49</v>
      </c>
      <c r="D33" s="38"/>
      <c r="E33" s="39" t="s">
        <v>50</v>
      </c>
      <c r="F33" s="27"/>
      <c r="G33" s="20" t="s">
        <v>13</v>
      </c>
    </row>
    <row r="34" spans="1:7">
      <c r="A34" s="20" t="s">
        <v>51</v>
      </c>
      <c r="B34" s="20">
        <v>180000</v>
      </c>
      <c r="C34" s="52">
        <v>5</v>
      </c>
      <c r="D34" s="38"/>
      <c r="E34" s="40">
        <v>1.5</v>
      </c>
      <c r="F34" s="41"/>
      <c r="G34" s="21">
        <f t="shared" ref="G34:G39" si="0">IFERROR(B34/C34/12/22/8*E34,0)</f>
        <v>25.5681818181818</v>
      </c>
    </row>
    <row r="35" spans="1:7">
      <c r="A35" s="20" t="s">
        <v>77</v>
      </c>
      <c r="B35" s="20">
        <v>138000</v>
      </c>
      <c r="C35" s="26">
        <v>5</v>
      </c>
      <c r="D35" s="27"/>
      <c r="E35" s="39">
        <v>1.5</v>
      </c>
      <c r="F35" s="27"/>
      <c r="G35" s="21">
        <f t="shared" si="0"/>
        <v>19.6022727272727</v>
      </c>
    </row>
    <row r="36" spans="1:7">
      <c r="A36" s="26" t="s">
        <v>92</v>
      </c>
      <c r="B36" s="20">
        <v>88500</v>
      </c>
      <c r="C36" s="26">
        <v>5</v>
      </c>
      <c r="D36" s="27"/>
      <c r="E36" s="39">
        <v>1.5</v>
      </c>
      <c r="F36" s="27"/>
      <c r="G36" s="21">
        <f t="shared" si="0"/>
        <v>12.5710227272727</v>
      </c>
    </row>
    <row r="37" spans="1:7">
      <c r="A37" s="26" t="s">
        <v>86</v>
      </c>
      <c r="B37" s="20">
        <v>1188</v>
      </c>
      <c r="C37" s="26">
        <v>5</v>
      </c>
      <c r="D37" s="27"/>
      <c r="E37" s="39">
        <v>1.5</v>
      </c>
      <c r="F37" s="27"/>
      <c r="G37" s="21">
        <f t="shared" si="0"/>
        <v>0.16875</v>
      </c>
    </row>
    <row r="38" spans="1:7">
      <c r="A38" s="26" t="s">
        <v>52</v>
      </c>
      <c r="B38" s="20">
        <v>4000</v>
      </c>
      <c r="C38" s="26">
        <v>5</v>
      </c>
      <c r="D38" s="27"/>
      <c r="E38" s="39">
        <v>1.5</v>
      </c>
      <c r="F38" s="27"/>
      <c r="G38" s="21">
        <f t="shared" si="0"/>
        <v>0.568181818181818</v>
      </c>
    </row>
    <row r="39" spans="1:7">
      <c r="A39" s="26" t="s">
        <v>53</v>
      </c>
      <c r="B39" s="20">
        <v>3550</v>
      </c>
      <c r="C39" s="26">
        <v>5</v>
      </c>
      <c r="D39" s="27"/>
      <c r="E39" s="39">
        <v>1.5</v>
      </c>
      <c r="F39" s="27"/>
      <c r="G39" s="21">
        <f t="shared" si="0"/>
        <v>0.504261363636364</v>
      </c>
    </row>
    <row r="40" ht="17.25" spans="1:7">
      <c r="A40" s="26" t="s">
        <v>16</v>
      </c>
      <c r="B40" s="34"/>
      <c r="C40" s="26"/>
      <c r="D40" s="27"/>
      <c r="E40" s="39"/>
      <c r="F40" s="27"/>
      <c r="G40" s="21">
        <f>SUM(G34:G39)</f>
        <v>58.9826704545455</v>
      </c>
    </row>
    <row r="41" spans="1:7">
      <c r="A41" s="42" t="s">
        <v>54</v>
      </c>
      <c r="B41" s="43"/>
      <c r="C41" s="43"/>
      <c r="D41" s="43"/>
      <c r="E41" s="43"/>
      <c r="F41" s="43"/>
      <c r="G41" s="44"/>
    </row>
    <row r="42" ht="30" spans="1:7">
      <c r="A42" s="17" t="s">
        <v>35</v>
      </c>
      <c r="B42" s="17" t="s">
        <v>48</v>
      </c>
      <c r="C42" s="18" t="s">
        <v>55</v>
      </c>
      <c r="D42" s="17" t="s">
        <v>56</v>
      </c>
      <c r="E42" s="17" t="s">
        <v>49</v>
      </c>
      <c r="F42" s="17" t="s">
        <v>50</v>
      </c>
      <c r="G42" s="17" t="s">
        <v>13</v>
      </c>
    </row>
    <row r="43" spans="1:7">
      <c r="A43" s="20" t="s">
        <v>88</v>
      </c>
      <c r="B43" s="45">
        <v>46244103.63</v>
      </c>
      <c r="C43" s="20">
        <v>13777</v>
      </c>
      <c r="D43" s="20">
        <v>580</v>
      </c>
      <c r="E43" s="20">
        <v>50</v>
      </c>
      <c r="F43" s="20">
        <v>1.5</v>
      </c>
      <c r="G43" s="21">
        <f>IFERROR(B43/C43/E43/12/22/8*D43*F43,0)</f>
        <v>27.6539416251641</v>
      </c>
    </row>
    <row r="44" spans="1:7">
      <c r="A44" s="20"/>
      <c r="B44" s="20"/>
      <c r="C44" s="20"/>
      <c r="D44" s="20"/>
      <c r="E44" s="20"/>
      <c r="F44" s="20"/>
      <c r="G44" s="21">
        <f>IFERROR(B44/C44/E44/12/22/8*D44*F44,0)</f>
        <v>0</v>
      </c>
    </row>
    <row r="45" ht="17.25" spans="1:7">
      <c r="A45" s="20" t="s">
        <v>16</v>
      </c>
      <c r="B45" s="20"/>
      <c r="C45" s="20"/>
      <c r="D45" s="20"/>
      <c r="E45" s="20"/>
      <c r="F45" s="20"/>
      <c r="G45" s="33">
        <f>SUM(G43:G44)</f>
        <v>27.6539416251641</v>
      </c>
    </row>
    <row r="46" spans="1:7">
      <c r="A46" s="24" t="s">
        <v>58</v>
      </c>
      <c r="B46" s="24"/>
      <c r="C46" s="24"/>
      <c r="D46" s="24"/>
      <c r="E46" s="24"/>
      <c r="F46" s="24"/>
      <c r="G46" s="24"/>
    </row>
    <row r="47" spans="1:7">
      <c r="A47" s="14" t="s">
        <v>59</v>
      </c>
      <c r="B47" s="15"/>
      <c r="C47" s="15"/>
      <c r="D47" s="15"/>
      <c r="E47" s="15"/>
      <c r="F47" s="16"/>
      <c r="G47" s="21">
        <f>(G9+G14+G21+G30+G40+G45)*G48</f>
        <v>189.260390174348</v>
      </c>
    </row>
    <row r="48" spans="1:7">
      <c r="A48" s="14" t="s">
        <v>60</v>
      </c>
      <c r="B48" s="15"/>
      <c r="C48" s="15"/>
      <c r="D48" s="15"/>
      <c r="E48" s="15"/>
      <c r="F48" s="16"/>
      <c r="G48" s="28">
        <v>0.18</v>
      </c>
    </row>
    <row r="49" spans="1:7">
      <c r="A49" s="46" t="s">
        <v>61</v>
      </c>
      <c r="B49" s="47"/>
      <c r="C49" s="47"/>
      <c r="D49" s="47"/>
      <c r="E49" s="47"/>
      <c r="F49" s="48"/>
      <c r="G49" s="28">
        <f>G50</f>
        <v>0.16</v>
      </c>
    </row>
    <row r="50" spans="1:7">
      <c r="A50" s="14" t="s">
        <v>62</v>
      </c>
      <c r="B50" s="15"/>
      <c r="C50" s="15"/>
      <c r="D50" s="15"/>
      <c r="E50" s="15"/>
      <c r="F50" s="16"/>
      <c r="G50" s="28">
        <v>0.16</v>
      </c>
    </row>
    <row r="51" s="7" customFormat="1" ht="17.25" spans="1:7">
      <c r="A51" s="49" t="s">
        <v>16</v>
      </c>
      <c r="B51" s="50"/>
      <c r="C51" s="50"/>
      <c r="D51" s="50"/>
      <c r="E51" s="50"/>
      <c r="F51" s="51"/>
      <c r="G51" s="33">
        <f>G47+G49</f>
        <v>189.420390174348</v>
      </c>
    </row>
    <row r="52" ht="17.25" spans="1:7">
      <c r="A52" s="14" t="s">
        <v>63</v>
      </c>
      <c r="B52" s="15"/>
      <c r="C52" s="15"/>
      <c r="D52" s="15"/>
      <c r="E52" s="15"/>
      <c r="F52" s="16"/>
      <c r="G52" s="23">
        <f>G9+G14+G21+G25+G30+G40+G45+G51</f>
        <v>1426.86700225406</v>
      </c>
    </row>
    <row r="53" ht="15" spans="1:7">
      <c r="A53" s="46" t="s">
        <v>64</v>
      </c>
      <c r="B53" s="47"/>
      <c r="C53" s="47"/>
      <c r="D53" s="47"/>
      <c r="E53" s="47"/>
      <c r="F53" s="47"/>
      <c r="G53" s="48"/>
    </row>
    <row r="71" ht="13.5"/>
  </sheetData>
  <mergeCells count="76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A15:G15"/>
    <mergeCell ref="C16:D16"/>
    <mergeCell ref="E16:F16"/>
    <mergeCell ref="C17:D17"/>
    <mergeCell ref="E17:F17"/>
    <mergeCell ref="C18:D18"/>
    <mergeCell ref="E18:F18"/>
    <mergeCell ref="C19:D19"/>
    <mergeCell ref="E19:F19"/>
    <mergeCell ref="C20:D20"/>
    <mergeCell ref="E20:F20"/>
    <mergeCell ref="C21:D21"/>
    <mergeCell ref="E21:F21"/>
    <mergeCell ref="A22:G22"/>
    <mergeCell ref="C23:D23"/>
    <mergeCell ref="E23:F23"/>
    <mergeCell ref="C24:D24"/>
    <mergeCell ref="E24:F24"/>
    <mergeCell ref="C25:D25"/>
    <mergeCell ref="E25:F25"/>
    <mergeCell ref="A26:G26"/>
    <mergeCell ref="C27:D27"/>
    <mergeCell ref="E27:F27"/>
    <mergeCell ref="C28:D28"/>
    <mergeCell ref="E28:F28"/>
    <mergeCell ref="C29:D29"/>
    <mergeCell ref="E29:F29"/>
    <mergeCell ref="C30:D30"/>
    <mergeCell ref="E30:F30"/>
    <mergeCell ref="A31:G31"/>
    <mergeCell ref="A32:G32"/>
    <mergeCell ref="C33:D33"/>
    <mergeCell ref="E33:F33"/>
    <mergeCell ref="C34:D34"/>
    <mergeCell ref="E34:F34"/>
    <mergeCell ref="C35:D35"/>
    <mergeCell ref="E35:F35"/>
    <mergeCell ref="C36:D36"/>
    <mergeCell ref="E36:F36"/>
    <mergeCell ref="C37:D37"/>
    <mergeCell ref="E37:F37"/>
    <mergeCell ref="C38:D38"/>
    <mergeCell ref="E38:F38"/>
    <mergeCell ref="C39:D39"/>
    <mergeCell ref="E39:F39"/>
    <mergeCell ref="C40:D40"/>
    <mergeCell ref="E40:F40"/>
    <mergeCell ref="A41:G41"/>
    <mergeCell ref="A46:G46"/>
    <mergeCell ref="A47:F47"/>
    <mergeCell ref="A48:F48"/>
    <mergeCell ref="A49:F49"/>
    <mergeCell ref="A50:F50"/>
    <mergeCell ref="A51:F51"/>
    <mergeCell ref="A52:F52"/>
    <mergeCell ref="A53:G53"/>
  </mergeCells>
  <pageMargins left="0.7" right="0.7" top="0.75" bottom="0.75" header="0.3" footer="0.3"/>
  <pageSetup paperSize="9" scale="80" orientation="portrait"/>
  <headerFooter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53"/>
  <sheetViews>
    <sheetView workbookViewId="0">
      <selection activeCell="A24" sqref="$A24:$XFD24"/>
    </sheetView>
  </sheetViews>
  <sheetFormatPr defaultColWidth="9" defaultRowHeight="13.5" outlineLevelCol="6"/>
  <cols>
    <col min="1" max="1" width="14.125" style="128" customWidth="1"/>
    <col min="2" max="2" width="16" style="128" customWidth="1"/>
    <col min="3" max="6" width="9" style="128"/>
    <col min="7" max="7" width="13.125" style="128" customWidth="1"/>
    <col min="8" max="16384" width="9" style="128"/>
  </cols>
  <sheetData>
    <row r="1" ht="16.5" spans="1:7">
      <c r="A1" s="1" t="s">
        <v>0</v>
      </c>
      <c r="B1" s="1"/>
      <c r="C1" s="1"/>
      <c r="D1" s="1"/>
      <c r="E1" s="1"/>
      <c r="F1" s="1"/>
      <c r="G1" s="1"/>
    </row>
    <row r="2" ht="30" spans="1:7">
      <c r="A2" s="2" t="s">
        <v>1</v>
      </c>
      <c r="B2" s="2"/>
      <c r="C2" s="2"/>
      <c r="D2" s="2"/>
      <c r="E2" s="2"/>
      <c r="F2" s="2"/>
      <c r="G2" s="2"/>
    </row>
    <row r="3" ht="28.5" spans="1:7">
      <c r="A3" s="4" t="s">
        <v>2</v>
      </c>
      <c r="B3" s="5" t="s">
        <v>3</v>
      </c>
      <c r="C3" s="5"/>
      <c r="D3" s="5"/>
      <c r="E3" s="5"/>
      <c r="F3" s="5"/>
      <c r="G3" s="6"/>
    </row>
    <row r="4" ht="15" spans="1:7">
      <c r="A4" s="8" t="s">
        <v>4</v>
      </c>
      <c r="B4" s="9" t="s">
        <v>71</v>
      </c>
      <c r="C4" s="10" t="s">
        <v>6</v>
      </c>
      <c r="D4" s="11" t="s">
        <v>72</v>
      </c>
      <c r="E4" s="11"/>
      <c r="F4" s="11"/>
      <c r="G4" s="12"/>
    </row>
    <row r="5" ht="15" spans="1:7">
      <c r="A5" s="14" t="s">
        <v>8</v>
      </c>
      <c r="B5" s="15"/>
      <c r="C5" s="15"/>
      <c r="D5" s="15"/>
      <c r="E5" s="15"/>
      <c r="F5" s="15"/>
      <c r="G5" s="16"/>
    </row>
    <row r="6" ht="15" spans="1:7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5" spans="1:7">
      <c r="A7" s="20" t="s">
        <v>14</v>
      </c>
      <c r="B7" s="20">
        <v>1</v>
      </c>
      <c r="C7" s="18">
        <v>1</v>
      </c>
      <c r="D7" s="19"/>
      <c r="E7" s="18">
        <v>96.35</v>
      </c>
      <c r="F7" s="19"/>
      <c r="G7" s="21">
        <f>B7*C7*E7</f>
        <v>96.35</v>
      </c>
    </row>
    <row r="8" ht="15" spans="1:7">
      <c r="A8" s="20" t="s">
        <v>15</v>
      </c>
      <c r="B8" s="20">
        <v>1</v>
      </c>
      <c r="C8" s="18">
        <v>1</v>
      </c>
      <c r="D8" s="19"/>
      <c r="E8" s="18">
        <v>206.68</v>
      </c>
      <c r="F8" s="19"/>
      <c r="G8" s="21">
        <f>B8*C8*E8</f>
        <v>206.68</v>
      </c>
    </row>
    <row r="9" ht="17.25" spans="1:7">
      <c r="A9" s="22"/>
      <c r="B9" s="20"/>
      <c r="C9" s="18"/>
      <c r="D9" s="19"/>
      <c r="E9" s="18"/>
      <c r="F9" s="19"/>
      <c r="G9" s="20"/>
    </row>
    <row r="10" ht="17.25" spans="1:7">
      <c r="A10" s="20" t="s">
        <v>16</v>
      </c>
      <c r="B10" s="20"/>
      <c r="C10" s="18"/>
      <c r="D10" s="19"/>
      <c r="E10" s="18"/>
      <c r="F10" s="19"/>
      <c r="G10" s="23">
        <f>SUM(G7:G9)</f>
        <v>303.03</v>
      </c>
    </row>
    <row r="11" ht="15" spans="1:7">
      <c r="A11" s="24" t="s">
        <v>17</v>
      </c>
      <c r="B11" s="24"/>
      <c r="C11" s="24"/>
      <c r="D11" s="24"/>
      <c r="E11" s="24"/>
      <c r="F11" s="24"/>
      <c r="G11" s="24"/>
    </row>
    <row r="12" ht="15" spans="1:7">
      <c r="A12" s="25" t="s">
        <v>18</v>
      </c>
      <c r="B12" s="25"/>
      <c r="C12" s="25"/>
      <c r="D12" s="25"/>
      <c r="E12" s="25"/>
      <c r="F12" s="25"/>
      <c r="G12" s="25"/>
    </row>
    <row r="13" ht="15" spans="1:7">
      <c r="A13" s="20" t="s">
        <v>19</v>
      </c>
      <c r="B13" s="20" t="s">
        <v>20</v>
      </c>
      <c r="C13" s="26" t="s">
        <v>21</v>
      </c>
      <c r="D13" s="27"/>
      <c r="E13" s="26" t="s">
        <v>22</v>
      </c>
      <c r="F13" s="27"/>
      <c r="G13" s="20" t="s">
        <v>13</v>
      </c>
    </row>
    <row r="14" ht="17.25" spans="1:7">
      <c r="A14" s="20"/>
      <c r="B14" s="22"/>
      <c r="C14" s="26"/>
      <c r="D14" s="27"/>
      <c r="E14" s="26"/>
      <c r="F14" s="27"/>
      <c r="G14" s="28">
        <f t="shared" ref="G14:G24" si="0">C14*E14</f>
        <v>0</v>
      </c>
    </row>
    <row r="15" ht="17.25" spans="1:7">
      <c r="A15" s="20" t="s">
        <v>16</v>
      </c>
      <c r="B15" s="22"/>
      <c r="C15" s="26"/>
      <c r="D15" s="27"/>
      <c r="E15" s="26"/>
      <c r="F15" s="27"/>
      <c r="G15" s="23">
        <f>SUM(G14:G14)</f>
        <v>0</v>
      </c>
    </row>
    <row r="16" ht="15" spans="1:7">
      <c r="A16" s="14" t="s">
        <v>23</v>
      </c>
      <c r="B16" s="15"/>
      <c r="C16" s="15"/>
      <c r="D16" s="15"/>
      <c r="E16" s="15"/>
      <c r="F16" s="15"/>
      <c r="G16" s="16"/>
    </row>
    <row r="17" ht="15" spans="1:7">
      <c r="A17" s="20" t="s">
        <v>19</v>
      </c>
      <c r="B17" s="20" t="s">
        <v>20</v>
      </c>
      <c r="C17" s="26" t="s">
        <v>21</v>
      </c>
      <c r="D17" s="27"/>
      <c r="E17" s="26" t="s">
        <v>22</v>
      </c>
      <c r="F17" s="27"/>
      <c r="G17" s="20" t="s">
        <v>13</v>
      </c>
    </row>
    <row r="18" ht="15" spans="1:7">
      <c r="A18" s="20" t="s">
        <v>24</v>
      </c>
      <c r="B18" s="20" t="s">
        <v>25</v>
      </c>
      <c r="C18" s="26">
        <v>2</v>
      </c>
      <c r="D18" s="27"/>
      <c r="E18" s="26">
        <v>0.32</v>
      </c>
      <c r="F18" s="27"/>
      <c r="G18" s="28">
        <f t="shared" si="0"/>
        <v>0.64</v>
      </c>
    </row>
    <row r="19" ht="15" spans="1:7">
      <c r="A19" s="20" t="s">
        <v>26</v>
      </c>
      <c r="B19" s="20" t="s">
        <v>25</v>
      </c>
      <c r="C19" s="26">
        <v>2</v>
      </c>
      <c r="D19" s="27"/>
      <c r="E19" s="26">
        <v>0.45</v>
      </c>
      <c r="F19" s="27"/>
      <c r="G19" s="28">
        <f t="shared" si="0"/>
        <v>0.9</v>
      </c>
    </row>
    <row r="20" ht="15" spans="1:7">
      <c r="A20" s="20" t="s">
        <v>27</v>
      </c>
      <c r="B20" s="20" t="s">
        <v>28</v>
      </c>
      <c r="C20" s="26">
        <v>2</v>
      </c>
      <c r="D20" s="27"/>
      <c r="E20" s="26">
        <v>2.3</v>
      </c>
      <c r="F20" s="27"/>
      <c r="G20" s="28">
        <f t="shared" si="0"/>
        <v>4.6</v>
      </c>
    </row>
    <row r="21" ht="15" spans="1:7">
      <c r="A21" s="20" t="s">
        <v>29</v>
      </c>
      <c r="B21" s="20" t="s">
        <v>25</v>
      </c>
      <c r="C21" s="26">
        <v>1</v>
      </c>
      <c r="D21" s="27"/>
      <c r="E21" s="26">
        <v>3.5</v>
      </c>
      <c r="F21" s="27"/>
      <c r="G21" s="28">
        <f t="shared" si="0"/>
        <v>3.5</v>
      </c>
    </row>
    <row r="22" ht="15" spans="1:7">
      <c r="A22" s="20" t="s">
        <v>30</v>
      </c>
      <c r="B22" s="20" t="s">
        <v>31</v>
      </c>
      <c r="C22" s="26">
        <v>0.5</v>
      </c>
      <c r="D22" s="27"/>
      <c r="E22" s="26">
        <v>5.7</v>
      </c>
      <c r="F22" s="27"/>
      <c r="G22" s="28">
        <f t="shared" si="0"/>
        <v>2.85</v>
      </c>
    </row>
    <row r="23" ht="15" spans="1:7">
      <c r="A23" s="20" t="s">
        <v>32</v>
      </c>
      <c r="B23" s="20" t="s">
        <v>33</v>
      </c>
      <c r="C23" s="26">
        <v>1</v>
      </c>
      <c r="D23" s="27"/>
      <c r="E23" s="26">
        <v>0.38</v>
      </c>
      <c r="F23" s="27"/>
      <c r="G23" s="28">
        <f t="shared" si="0"/>
        <v>0.38</v>
      </c>
    </row>
    <row r="24" ht="17.25" spans="1:7">
      <c r="A24" s="29" t="s">
        <v>16</v>
      </c>
      <c r="B24" s="30"/>
      <c r="C24" s="31"/>
      <c r="D24" s="32"/>
      <c r="E24" s="31"/>
      <c r="F24" s="32"/>
      <c r="G24" s="33">
        <f>SUM(G18:G23)</f>
        <v>12.87</v>
      </c>
    </row>
    <row r="25" ht="15" spans="1:7">
      <c r="A25" s="24" t="s">
        <v>34</v>
      </c>
      <c r="B25" s="24"/>
      <c r="C25" s="24"/>
      <c r="D25" s="24"/>
      <c r="E25" s="24"/>
      <c r="F25" s="24"/>
      <c r="G25" s="24"/>
    </row>
    <row r="26" ht="15" spans="1:7">
      <c r="A26" s="20" t="s">
        <v>35</v>
      </c>
      <c r="B26" s="20" t="s">
        <v>36</v>
      </c>
      <c r="C26" s="26" t="s">
        <v>21</v>
      </c>
      <c r="D26" s="27"/>
      <c r="E26" s="26" t="s">
        <v>37</v>
      </c>
      <c r="F26" s="27"/>
      <c r="G26" s="20" t="s">
        <v>38</v>
      </c>
    </row>
    <row r="27" ht="17.25" spans="1:7">
      <c r="A27" s="20"/>
      <c r="B27" s="22"/>
      <c r="C27" s="26"/>
      <c r="D27" s="27"/>
      <c r="E27" s="26"/>
      <c r="F27" s="27"/>
      <c r="G27" s="23">
        <f t="shared" ref="G27:G32" si="1">C27*E27</f>
        <v>0</v>
      </c>
    </row>
    <row r="28" ht="17.25" spans="1:7">
      <c r="A28" s="20" t="s">
        <v>16</v>
      </c>
      <c r="B28" s="22"/>
      <c r="C28" s="26"/>
      <c r="D28" s="27"/>
      <c r="E28" s="26"/>
      <c r="F28" s="27"/>
      <c r="G28" s="23">
        <f>SUM(G27:G27)</f>
        <v>0</v>
      </c>
    </row>
    <row r="29" ht="15" spans="1:7">
      <c r="A29" s="14" t="s">
        <v>39</v>
      </c>
      <c r="B29" s="15"/>
      <c r="C29" s="15"/>
      <c r="D29" s="15"/>
      <c r="E29" s="15"/>
      <c r="F29" s="15"/>
      <c r="G29" s="16"/>
    </row>
    <row r="30" ht="15" spans="1:7">
      <c r="A30" s="20" t="s">
        <v>35</v>
      </c>
      <c r="B30" s="20" t="s">
        <v>36</v>
      </c>
      <c r="C30" s="26" t="s">
        <v>40</v>
      </c>
      <c r="D30" s="27"/>
      <c r="E30" s="26" t="s">
        <v>22</v>
      </c>
      <c r="F30" s="27"/>
      <c r="G30" s="20" t="s">
        <v>13</v>
      </c>
    </row>
    <row r="31" ht="15" spans="1:7">
      <c r="A31" s="20" t="s">
        <v>41</v>
      </c>
      <c r="B31" s="20" t="s">
        <v>42</v>
      </c>
      <c r="C31" s="26">
        <v>1</v>
      </c>
      <c r="D31" s="27"/>
      <c r="E31" s="26">
        <v>1.74</v>
      </c>
      <c r="F31" s="27"/>
      <c r="G31" s="21">
        <f t="shared" si="1"/>
        <v>1.74</v>
      </c>
    </row>
    <row r="32" ht="15" spans="1:7">
      <c r="A32" s="20" t="s">
        <v>43</v>
      </c>
      <c r="B32" s="20" t="s">
        <v>44</v>
      </c>
      <c r="C32" s="26">
        <v>2</v>
      </c>
      <c r="D32" s="27"/>
      <c r="E32" s="26">
        <v>0.75</v>
      </c>
      <c r="F32" s="27"/>
      <c r="G32" s="21">
        <f t="shared" si="1"/>
        <v>1.5</v>
      </c>
    </row>
    <row r="33" ht="17.25" spans="1:7">
      <c r="A33" s="20" t="s">
        <v>16</v>
      </c>
      <c r="B33" s="34"/>
      <c r="C33" s="26"/>
      <c r="D33" s="27"/>
      <c r="E33" s="26"/>
      <c r="F33" s="27"/>
      <c r="G33" s="23">
        <f>SUM(G31:G32)</f>
        <v>3.24</v>
      </c>
    </row>
    <row r="34" ht="15" spans="1:7">
      <c r="A34" s="14" t="s">
        <v>45</v>
      </c>
      <c r="B34" s="15"/>
      <c r="C34" s="15"/>
      <c r="D34" s="15"/>
      <c r="E34" s="15"/>
      <c r="F34" s="15"/>
      <c r="G34" s="16"/>
    </row>
    <row r="35" ht="15" spans="1:7">
      <c r="A35" s="35" t="s">
        <v>46</v>
      </c>
      <c r="B35" s="36"/>
      <c r="C35" s="36"/>
      <c r="D35" s="36"/>
      <c r="E35" s="15"/>
      <c r="F35" s="15"/>
      <c r="G35" s="16"/>
    </row>
    <row r="36" ht="15" spans="1:7">
      <c r="A36" s="37" t="s">
        <v>47</v>
      </c>
      <c r="B36" s="37" t="s">
        <v>48</v>
      </c>
      <c r="C36" s="37" t="s">
        <v>49</v>
      </c>
      <c r="D36" s="38"/>
      <c r="E36" s="39" t="s">
        <v>50</v>
      </c>
      <c r="F36" s="27"/>
      <c r="G36" s="20" t="s">
        <v>13</v>
      </c>
    </row>
    <row r="37" ht="15" spans="1:7">
      <c r="A37" s="20" t="s">
        <v>51</v>
      </c>
      <c r="B37" s="20">
        <v>180000</v>
      </c>
      <c r="C37" s="52">
        <v>5</v>
      </c>
      <c r="D37" s="38"/>
      <c r="E37" s="40">
        <v>1</v>
      </c>
      <c r="F37" s="41"/>
      <c r="G37" s="21">
        <f t="shared" ref="G37:G39" si="2">IFERROR(B37/C37/12/22/8*E37,0)</f>
        <v>17.0454545454545</v>
      </c>
    </row>
    <row r="38" ht="15" spans="1:7">
      <c r="A38" s="26" t="s">
        <v>52</v>
      </c>
      <c r="B38" s="20">
        <v>4000</v>
      </c>
      <c r="C38" s="26">
        <v>5</v>
      </c>
      <c r="D38" s="27"/>
      <c r="E38" s="39">
        <v>1</v>
      </c>
      <c r="F38" s="27"/>
      <c r="G38" s="21">
        <f t="shared" si="2"/>
        <v>0.378787878787879</v>
      </c>
    </row>
    <row r="39" ht="15" spans="1:7">
      <c r="A39" s="26" t="s">
        <v>53</v>
      </c>
      <c r="B39" s="20">
        <v>3550</v>
      </c>
      <c r="C39" s="26">
        <v>5</v>
      </c>
      <c r="D39" s="27"/>
      <c r="E39" s="39">
        <v>1</v>
      </c>
      <c r="F39" s="27"/>
      <c r="G39" s="21">
        <f t="shared" si="2"/>
        <v>0.336174242424242</v>
      </c>
    </row>
    <row r="40" ht="17.25" spans="1:7">
      <c r="A40" s="26" t="s">
        <v>16</v>
      </c>
      <c r="B40" s="34"/>
      <c r="C40" s="26"/>
      <c r="D40" s="27"/>
      <c r="E40" s="39"/>
      <c r="F40" s="27"/>
      <c r="G40" s="23">
        <f>SUM(G37:G39)</f>
        <v>17.7604166666667</v>
      </c>
    </row>
    <row r="41" ht="15" spans="1:7">
      <c r="A41" s="42" t="s">
        <v>54</v>
      </c>
      <c r="B41" s="43"/>
      <c r="C41" s="43"/>
      <c r="D41" s="43"/>
      <c r="E41" s="43"/>
      <c r="F41" s="43"/>
      <c r="G41" s="44"/>
    </row>
    <row r="42" ht="30" spans="1:7">
      <c r="A42" s="17" t="s">
        <v>35</v>
      </c>
      <c r="B42" s="17" t="s">
        <v>48</v>
      </c>
      <c r="C42" s="18" t="s">
        <v>55</v>
      </c>
      <c r="D42" s="17" t="s">
        <v>56</v>
      </c>
      <c r="E42" s="17" t="s">
        <v>49</v>
      </c>
      <c r="F42" s="17" t="s">
        <v>50</v>
      </c>
      <c r="G42" s="17" t="s">
        <v>13</v>
      </c>
    </row>
    <row r="43" ht="15" spans="1:7">
      <c r="A43" s="20" t="s">
        <v>57</v>
      </c>
      <c r="B43" s="45">
        <v>222587884.15</v>
      </c>
      <c r="C43" s="20">
        <v>35669.45</v>
      </c>
      <c r="D43" s="20">
        <v>282</v>
      </c>
      <c r="E43" s="20">
        <v>50</v>
      </c>
      <c r="F43" s="20">
        <v>1</v>
      </c>
      <c r="G43" s="21">
        <f>IFERROR(B43/C43/E43/12/22/8*D43*F43,0)</f>
        <v>16.6644236732408</v>
      </c>
    </row>
    <row r="44" ht="15" spans="1:7">
      <c r="A44" s="20"/>
      <c r="B44" s="20"/>
      <c r="C44" s="20"/>
      <c r="D44" s="20"/>
      <c r="E44" s="20"/>
      <c r="F44" s="20"/>
      <c r="G44" s="21">
        <f>IFERROR(B44/C44/E44/12/22/8*D44*F44,0)</f>
        <v>0</v>
      </c>
    </row>
    <row r="45" ht="17.25" spans="1:7">
      <c r="A45" s="20" t="s">
        <v>16</v>
      </c>
      <c r="B45" s="20"/>
      <c r="C45" s="20"/>
      <c r="D45" s="20"/>
      <c r="E45" s="20"/>
      <c r="F45" s="20"/>
      <c r="G45" s="33">
        <f>SUM(G43:G44)</f>
        <v>16.6644236732408</v>
      </c>
    </row>
    <row r="46" ht="15" spans="1:7">
      <c r="A46" s="24" t="s">
        <v>58</v>
      </c>
      <c r="B46" s="24"/>
      <c r="C46" s="24"/>
      <c r="D46" s="24"/>
      <c r="E46" s="24"/>
      <c r="F46" s="24"/>
      <c r="G46" s="24"/>
    </row>
    <row r="47" ht="15" spans="1:7">
      <c r="A47" s="14" t="s">
        <v>59</v>
      </c>
      <c r="B47" s="15"/>
      <c r="C47" s="15"/>
      <c r="D47" s="15"/>
      <c r="E47" s="15"/>
      <c r="F47" s="16"/>
      <c r="G47" s="21">
        <f>(G10+G15+G24+G33+G40+G45)*G48</f>
        <v>63.6416712611833</v>
      </c>
    </row>
    <row r="48" ht="15" spans="1:7">
      <c r="A48" s="14" t="s">
        <v>60</v>
      </c>
      <c r="B48" s="15"/>
      <c r="C48" s="15"/>
      <c r="D48" s="15"/>
      <c r="E48" s="15"/>
      <c r="F48" s="16"/>
      <c r="G48" s="28">
        <v>0.18</v>
      </c>
    </row>
    <row r="49" ht="15" spans="1:7">
      <c r="A49" s="46" t="s">
        <v>61</v>
      </c>
      <c r="B49" s="47"/>
      <c r="C49" s="47"/>
      <c r="D49" s="47"/>
      <c r="E49" s="47"/>
      <c r="F49" s="48"/>
      <c r="G49" s="28">
        <f>G50</f>
        <v>0.16</v>
      </c>
    </row>
    <row r="50" ht="15" spans="1:7">
      <c r="A50" s="14" t="s">
        <v>62</v>
      </c>
      <c r="B50" s="15"/>
      <c r="C50" s="15"/>
      <c r="D50" s="15"/>
      <c r="E50" s="15"/>
      <c r="F50" s="16"/>
      <c r="G50" s="28">
        <v>0.16</v>
      </c>
    </row>
    <row r="51" ht="17.25" spans="1:7">
      <c r="A51" s="49" t="s">
        <v>16</v>
      </c>
      <c r="B51" s="50"/>
      <c r="C51" s="50"/>
      <c r="D51" s="50"/>
      <c r="E51" s="50"/>
      <c r="F51" s="51"/>
      <c r="G51" s="33">
        <f>G47+G49</f>
        <v>63.8016712611833</v>
      </c>
    </row>
    <row r="52" ht="17.25" spans="1:7">
      <c r="A52" s="14" t="s">
        <v>63</v>
      </c>
      <c r="B52" s="15"/>
      <c r="C52" s="15"/>
      <c r="D52" s="15"/>
      <c r="E52" s="15"/>
      <c r="F52" s="16"/>
      <c r="G52" s="23">
        <f>G10+G15+G24+G28+G33+G40+G45+G51</f>
        <v>417.366511601091</v>
      </c>
    </row>
    <row r="53" ht="15" spans="1:7">
      <c r="A53" s="46" t="s">
        <v>64</v>
      </c>
      <c r="B53" s="47"/>
      <c r="C53" s="47"/>
      <c r="D53" s="47"/>
      <c r="E53" s="47"/>
      <c r="F53" s="47"/>
      <c r="G53" s="48"/>
    </row>
  </sheetData>
  <mergeCells count="76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C10:D10"/>
    <mergeCell ref="E10:F10"/>
    <mergeCell ref="A11:G11"/>
    <mergeCell ref="A12:G12"/>
    <mergeCell ref="C13:D13"/>
    <mergeCell ref="E13:F13"/>
    <mergeCell ref="C14:D14"/>
    <mergeCell ref="E14:F14"/>
    <mergeCell ref="C15:D15"/>
    <mergeCell ref="E15:F15"/>
    <mergeCell ref="A16:G16"/>
    <mergeCell ref="C17:D17"/>
    <mergeCell ref="E17:F17"/>
    <mergeCell ref="C18:D18"/>
    <mergeCell ref="E18:F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A25:G25"/>
    <mergeCell ref="C26:D26"/>
    <mergeCell ref="E26:F26"/>
    <mergeCell ref="C27:D27"/>
    <mergeCell ref="E27:F27"/>
    <mergeCell ref="C28:D28"/>
    <mergeCell ref="E28:F28"/>
    <mergeCell ref="A29:G29"/>
    <mergeCell ref="C30:D30"/>
    <mergeCell ref="E30:F30"/>
    <mergeCell ref="C31:D31"/>
    <mergeCell ref="E31:F31"/>
    <mergeCell ref="C32:D32"/>
    <mergeCell ref="E32:F32"/>
    <mergeCell ref="C33:D33"/>
    <mergeCell ref="E33:F33"/>
    <mergeCell ref="A34:G34"/>
    <mergeCell ref="A35:G35"/>
    <mergeCell ref="C36:D36"/>
    <mergeCell ref="E36:F36"/>
    <mergeCell ref="C37:D37"/>
    <mergeCell ref="E37:F37"/>
    <mergeCell ref="C38:D38"/>
    <mergeCell ref="E38:F38"/>
    <mergeCell ref="C39:D39"/>
    <mergeCell ref="E39:F39"/>
    <mergeCell ref="C40:D40"/>
    <mergeCell ref="E40:F40"/>
    <mergeCell ref="A41:G41"/>
    <mergeCell ref="A46:G46"/>
    <mergeCell ref="A47:F47"/>
    <mergeCell ref="A48:F48"/>
    <mergeCell ref="A49:F49"/>
    <mergeCell ref="A50:F50"/>
    <mergeCell ref="A51:F51"/>
    <mergeCell ref="A52:F52"/>
    <mergeCell ref="A53:G53"/>
  </mergeCells>
  <pageMargins left="0.75" right="0.75" top="0.393055555555556" bottom="0.432638888888889" header="0.5" footer="0.5"/>
  <pageSetup paperSize="9" scale="90" orientation="portrait"/>
  <headerFooter/>
  <legacy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79"/>
  <sheetViews>
    <sheetView topLeftCell="A52" workbookViewId="0">
      <selection activeCell="A62" sqref="$A62:$XFD78"/>
    </sheetView>
  </sheetViews>
  <sheetFormatPr defaultColWidth="8.75" defaultRowHeight="16.5"/>
  <cols>
    <col min="1" max="1" width="23.125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9" width="8.75" style="1"/>
    <col min="10" max="10" width="9" style="1" customWidth="1"/>
    <col min="11" max="16384" width="8.75" style="1"/>
  </cols>
  <sheetData>
    <row r="1" spans="1:10">
      <c r="A1" s="1" t="s">
        <v>0</v>
      </c>
    </row>
    <row r="2" ht="25.5" customHeight="1" spans="1:10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</row>
    <row r="3" ht="30" customHeight="1" spans="1:10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</row>
    <row r="4" ht="17.25" spans="1:10">
      <c r="A4" s="8" t="s">
        <v>4</v>
      </c>
      <c r="B4" s="9" t="s">
        <v>184</v>
      </c>
      <c r="C4" s="10" t="s">
        <v>6</v>
      </c>
      <c r="D4" s="115" t="s">
        <v>185</v>
      </c>
      <c r="E4" s="11"/>
      <c r="F4" s="11"/>
      <c r="G4" s="12"/>
      <c r="H4" s="13"/>
      <c r="I4" s="13"/>
    </row>
    <row r="5" ht="16.15" customHeight="1" spans="1:10">
      <c r="A5" s="14" t="s">
        <v>8</v>
      </c>
      <c r="B5" s="15"/>
      <c r="C5" s="15"/>
      <c r="D5" s="15"/>
      <c r="E5" s="15"/>
      <c r="F5" s="15"/>
      <c r="G5" s="16"/>
    </row>
    <row r="6" ht="15" spans="1:10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0">
      <c r="A7" s="20" t="s">
        <v>14</v>
      </c>
      <c r="B7" s="20">
        <v>2</v>
      </c>
      <c r="C7" s="18">
        <v>3</v>
      </c>
      <c r="D7" s="19"/>
      <c r="E7" s="18">
        <v>96.35</v>
      </c>
      <c r="F7" s="19"/>
      <c r="G7" s="21">
        <f>B7*C7*E7</f>
        <v>578.1</v>
      </c>
    </row>
    <row r="8" ht="16.15" customHeight="1" spans="1:10">
      <c r="A8" s="20" t="s">
        <v>15</v>
      </c>
      <c r="B8" s="20">
        <v>2</v>
      </c>
      <c r="C8" s="18">
        <v>3</v>
      </c>
      <c r="D8" s="19"/>
      <c r="E8" s="18">
        <v>206.68</v>
      </c>
      <c r="F8" s="19"/>
      <c r="G8" s="21">
        <f>B8*C8*E8</f>
        <v>1240.08</v>
      </c>
    </row>
    <row r="9" ht="16.15" customHeight="1" spans="1:10">
      <c r="A9" s="20" t="s">
        <v>16</v>
      </c>
      <c r="B9" s="20"/>
      <c r="C9" s="18"/>
      <c r="D9" s="19"/>
      <c r="E9" s="18"/>
      <c r="F9" s="19"/>
      <c r="G9" s="23">
        <f>SUM(G7:G8)</f>
        <v>1818.18</v>
      </c>
    </row>
    <row r="10" ht="16.15" customHeight="1" spans="1:10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0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0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spans="1:10">
      <c r="A13" s="20" t="s">
        <v>100</v>
      </c>
      <c r="B13" s="114" t="s">
        <v>33</v>
      </c>
      <c r="C13" s="116">
        <v>1</v>
      </c>
      <c r="D13" s="117"/>
      <c r="E13" s="116">
        <v>42</v>
      </c>
      <c r="F13" s="117"/>
      <c r="G13" s="118">
        <f>C13*E13</f>
        <v>42</v>
      </c>
    </row>
    <row r="14" ht="17.25" spans="1:10">
      <c r="A14" s="20" t="s">
        <v>99</v>
      </c>
      <c r="B14" s="22" t="s">
        <v>103</v>
      </c>
      <c r="C14" s="26">
        <v>1</v>
      </c>
      <c r="D14" s="27"/>
      <c r="E14" s="26">
        <v>0.33</v>
      </c>
      <c r="F14" s="27"/>
      <c r="G14" s="28">
        <f>C14*E14</f>
        <v>0.33</v>
      </c>
    </row>
    <row r="15" ht="17.25" spans="1:10">
      <c r="A15" s="20" t="s">
        <v>101</v>
      </c>
      <c r="B15" s="22" t="s">
        <v>33</v>
      </c>
      <c r="C15" s="26">
        <v>1</v>
      </c>
      <c r="D15" s="27"/>
      <c r="E15" s="26">
        <v>38</v>
      </c>
      <c r="F15" s="27"/>
      <c r="G15" s="28">
        <f>C15*E15</f>
        <v>38</v>
      </c>
    </row>
    <row r="16" ht="17.25" spans="1:10">
      <c r="A16" s="20" t="s">
        <v>102</v>
      </c>
      <c r="B16" s="22" t="s">
        <v>103</v>
      </c>
      <c r="C16" s="26">
        <v>1</v>
      </c>
      <c r="D16" s="27"/>
      <c r="E16" s="26">
        <v>10</v>
      </c>
      <c r="F16" s="27"/>
      <c r="G16" s="21">
        <f>C16*E16</f>
        <v>10</v>
      </c>
    </row>
    <row r="17" ht="17.25" spans="1:7">
      <c r="A17" s="20" t="s">
        <v>16</v>
      </c>
      <c r="B17" s="22"/>
      <c r="C17" s="26"/>
      <c r="D17" s="27"/>
      <c r="E17" s="26"/>
      <c r="F17" s="27"/>
      <c r="G17" s="23">
        <f>SUM(G13:G16)</f>
        <v>90.33</v>
      </c>
    </row>
    <row r="18" spans="1:7">
      <c r="A18" s="14" t="s">
        <v>23</v>
      </c>
      <c r="B18" s="15"/>
      <c r="C18" s="15"/>
      <c r="D18" s="15"/>
      <c r="E18" s="15"/>
      <c r="F18" s="15"/>
      <c r="G18" s="16"/>
    </row>
    <row r="19" spans="1:7">
      <c r="A19" s="20" t="s">
        <v>19</v>
      </c>
      <c r="B19" s="20" t="s">
        <v>20</v>
      </c>
      <c r="C19" s="26" t="s">
        <v>21</v>
      </c>
      <c r="D19" s="27"/>
      <c r="E19" s="26" t="s">
        <v>22</v>
      </c>
      <c r="F19" s="27"/>
      <c r="G19" s="20" t="s">
        <v>13</v>
      </c>
    </row>
    <row r="20" spans="1:7">
      <c r="A20" s="20" t="s">
        <v>24</v>
      </c>
      <c r="B20" s="20" t="s">
        <v>25</v>
      </c>
      <c r="C20" s="26">
        <v>4</v>
      </c>
      <c r="D20" s="27"/>
      <c r="E20" s="26">
        <v>0.32</v>
      </c>
      <c r="F20" s="27"/>
      <c r="G20" s="28">
        <f t="shared" ref="G20:G33" si="0">C20*E20</f>
        <v>1.28</v>
      </c>
    </row>
    <row r="21" spans="1:7">
      <c r="A21" s="20" t="s">
        <v>26</v>
      </c>
      <c r="B21" s="20" t="s">
        <v>25</v>
      </c>
      <c r="C21" s="26">
        <v>4</v>
      </c>
      <c r="D21" s="27"/>
      <c r="E21" s="26">
        <v>0.45</v>
      </c>
      <c r="F21" s="27"/>
      <c r="G21" s="28">
        <f t="shared" si="0"/>
        <v>1.8</v>
      </c>
    </row>
    <row r="22" spans="1:7">
      <c r="A22" s="20" t="s">
        <v>27</v>
      </c>
      <c r="B22" s="20" t="s">
        <v>28</v>
      </c>
      <c r="C22" s="26">
        <v>3</v>
      </c>
      <c r="D22" s="27"/>
      <c r="E22" s="26">
        <v>2.3</v>
      </c>
      <c r="F22" s="27"/>
      <c r="G22" s="28">
        <f t="shared" si="0"/>
        <v>6.9</v>
      </c>
    </row>
    <row r="23" spans="1:7">
      <c r="A23" s="20" t="s">
        <v>29</v>
      </c>
      <c r="B23" s="20" t="s">
        <v>25</v>
      </c>
      <c r="C23" s="26">
        <v>1</v>
      </c>
      <c r="D23" s="27"/>
      <c r="E23" s="26">
        <v>3.5</v>
      </c>
      <c r="F23" s="27"/>
      <c r="G23" s="28">
        <f t="shared" si="0"/>
        <v>3.5</v>
      </c>
    </row>
    <row r="24" spans="1:7">
      <c r="A24" s="20" t="s">
        <v>30</v>
      </c>
      <c r="B24" s="20" t="s">
        <v>31</v>
      </c>
      <c r="C24" s="26">
        <v>0.5</v>
      </c>
      <c r="D24" s="27"/>
      <c r="E24" s="26">
        <v>5.7</v>
      </c>
      <c r="F24" s="27"/>
      <c r="G24" s="28">
        <f t="shared" si="0"/>
        <v>2.85</v>
      </c>
    </row>
    <row r="25" spans="1:7">
      <c r="A25" s="20" t="s">
        <v>32</v>
      </c>
      <c r="B25" s="20" t="s">
        <v>33</v>
      </c>
      <c r="C25" s="26">
        <v>1</v>
      </c>
      <c r="D25" s="27"/>
      <c r="E25" s="26">
        <v>0.38</v>
      </c>
      <c r="F25" s="27"/>
      <c r="G25" s="28">
        <f t="shared" si="0"/>
        <v>0.38</v>
      </c>
    </row>
    <row r="26" spans="1:7">
      <c r="A26" s="20" t="s">
        <v>83</v>
      </c>
      <c r="B26" s="20" t="s">
        <v>84</v>
      </c>
      <c r="C26" s="26">
        <v>2</v>
      </c>
      <c r="D26" s="27"/>
      <c r="E26" s="26">
        <v>7.6</v>
      </c>
      <c r="F26" s="27"/>
      <c r="G26" s="28">
        <f t="shared" si="0"/>
        <v>15.2</v>
      </c>
    </row>
    <row r="27" spans="1:7">
      <c r="A27" s="29" t="s">
        <v>85</v>
      </c>
      <c r="B27" s="29" t="s">
        <v>25</v>
      </c>
      <c r="C27" s="26">
        <v>1</v>
      </c>
      <c r="D27" s="27"/>
      <c r="E27" s="31">
        <v>280</v>
      </c>
      <c r="F27" s="32"/>
      <c r="G27" s="28">
        <f t="shared" si="0"/>
        <v>280</v>
      </c>
    </row>
    <row r="28" spans="1:7">
      <c r="A28" s="29" t="s">
        <v>80</v>
      </c>
      <c r="B28" s="29" t="s">
        <v>33</v>
      </c>
      <c r="C28" s="26">
        <v>5</v>
      </c>
      <c r="D28" s="27"/>
      <c r="E28" s="31">
        <v>0.7</v>
      </c>
      <c r="F28" s="32"/>
      <c r="G28" s="28">
        <f t="shared" si="0"/>
        <v>3.5</v>
      </c>
    </row>
    <row r="29" ht="17.25" spans="1:7">
      <c r="A29" s="29" t="s">
        <v>16</v>
      </c>
      <c r="B29" s="30"/>
      <c r="C29" s="31"/>
      <c r="D29" s="32"/>
      <c r="E29" s="31"/>
      <c r="F29" s="32"/>
      <c r="G29" s="33">
        <f>SUM(G20:G28)</f>
        <v>315.41</v>
      </c>
    </row>
    <row r="30" spans="1:7">
      <c r="A30" s="24" t="s">
        <v>34</v>
      </c>
      <c r="B30" s="24"/>
      <c r="C30" s="24"/>
      <c r="D30" s="24"/>
      <c r="E30" s="24"/>
      <c r="F30" s="24"/>
      <c r="G30" s="24"/>
    </row>
    <row r="31" spans="1:7">
      <c r="A31" s="20" t="s">
        <v>35</v>
      </c>
      <c r="B31" s="20" t="s">
        <v>36</v>
      </c>
      <c r="C31" s="26" t="s">
        <v>21</v>
      </c>
      <c r="D31" s="27"/>
      <c r="E31" s="26" t="s">
        <v>37</v>
      </c>
      <c r="F31" s="27"/>
      <c r="G31" s="20" t="s">
        <v>38</v>
      </c>
    </row>
    <row r="32" ht="17.25" spans="1:7">
      <c r="A32" s="20" t="s">
        <v>140</v>
      </c>
      <c r="B32" s="22" t="s">
        <v>160</v>
      </c>
      <c r="C32" s="26">
        <v>1</v>
      </c>
      <c r="D32" s="27"/>
      <c r="E32" s="26">
        <v>93</v>
      </c>
      <c r="F32" s="27"/>
      <c r="G32" s="21">
        <f>C32*E32</f>
        <v>93</v>
      </c>
    </row>
    <row r="33" ht="17.25" spans="1:7">
      <c r="A33" s="20" t="s">
        <v>16</v>
      </c>
      <c r="B33" s="22"/>
      <c r="C33" s="26"/>
      <c r="D33" s="27"/>
      <c r="E33" s="26"/>
      <c r="F33" s="27"/>
      <c r="G33" s="21">
        <f>SUM(G32:G32)</f>
        <v>93</v>
      </c>
    </row>
    <row r="34" spans="1:7">
      <c r="A34" s="14" t="s">
        <v>39</v>
      </c>
      <c r="B34" s="15"/>
      <c r="C34" s="15"/>
      <c r="D34" s="15"/>
      <c r="E34" s="15"/>
      <c r="F34" s="15"/>
      <c r="G34" s="16"/>
    </row>
    <row r="35" spans="1:7">
      <c r="A35" s="20" t="s">
        <v>35</v>
      </c>
      <c r="B35" s="20" t="s">
        <v>36</v>
      </c>
      <c r="C35" s="26" t="s">
        <v>40</v>
      </c>
      <c r="D35" s="27"/>
      <c r="E35" s="26" t="s">
        <v>22</v>
      </c>
      <c r="F35" s="27"/>
      <c r="G35" s="20" t="s">
        <v>13</v>
      </c>
    </row>
    <row r="36" spans="1:7">
      <c r="A36" s="20" t="s">
        <v>41</v>
      </c>
      <c r="B36" s="20" t="s">
        <v>42</v>
      </c>
      <c r="C36" s="26">
        <v>1</v>
      </c>
      <c r="D36" s="27"/>
      <c r="E36" s="26">
        <v>1.74</v>
      </c>
      <c r="F36" s="27"/>
      <c r="G36" s="21">
        <f>C36*E36</f>
        <v>1.74</v>
      </c>
    </row>
    <row r="37" spans="1:7">
      <c r="A37" s="20" t="s">
        <v>43</v>
      </c>
      <c r="B37" s="20" t="s">
        <v>44</v>
      </c>
      <c r="C37" s="26">
        <v>3</v>
      </c>
      <c r="D37" s="27"/>
      <c r="E37" s="26">
        <v>0.75</v>
      </c>
      <c r="F37" s="27"/>
      <c r="G37" s="21">
        <f>C37*E37</f>
        <v>2.25</v>
      </c>
    </row>
    <row r="38" ht="17.25" spans="1:7">
      <c r="A38" s="20" t="s">
        <v>16</v>
      </c>
      <c r="B38" s="34"/>
      <c r="C38" s="26"/>
      <c r="D38" s="27"/>
      <c r="E38" s="26"/>
      <c r="F38" s="27"/>
      <c r="G38" s="23">
        <f>SUM(G36:G37)</f>
        <v>3.99</v>
      </c>
    </row>
    <row r="39" spans="1:7">
      <c r="A39" s="14" t="s">
        <v>45</v>
      </c>
      <c r="B39" s="15"/>
      <c r="C39" s="15"/>
      <c r="D39" s="15"/>
      <c r="E39" s="15"/>
      <c r="F39" s="15"/>
      <c r="G39" s="16"/>
    </row>
    <row r="40" spans="1:7">
      <c r="A40" s="35" t="s">
        <v>46</v>
      </c>
      <c r="B40" s="36"/>
      <c r="C40" s="36"/>
      <c r="D40" s="36"/>
      <c r="E40" s="15"/>
      <c r="F40" s="15"/>
      <c r="G40" s="16"/>
    </row>
    <row r="41" spans="1:7">
      <c r="A41" s="37" t="s">
        <v>47</v>
      </c>
      <c r="B41" s="37" t="s">
        <v>48</v>
      </c>
      <c r="C41" s="37" t="s">
        <v>49</v>
      </c>
      <c r="D41" s="38"/>
      <c r="E41" s="39" t="s">
        <v>50</v>
      </c>
      <c r="F41" s="27"/>
      <c r="G41" s="20" t="s">
        <v>13</v>
      </c>
    </row>
    <row r="42" spans="1:7">
      <c r="A42" s="20" t="s">
        <v>51</v>
      </c>
      <c r="B42" s="20">
        <v>180000</v>
      </c>
      <c r="C42" s="52">
        <v>5</v>
      </c>
      <c r="D42" s="38"/>
      <c r="E42" s="40">
        <v>3</v>
      </c>
      <c r="F42" s="41"/>
      <c r="G42" s="21">
        <f t="shared" ref="G42:G48" si="1">IFERROR(B42/C42/12/22/8*E42,0)</f>
        <v>51.1363636363636</v>
      </c>
    </row>
    <row r="43" spans="1:7">
      <c r="A43" s="20" t="s">
        <v>77</v>
      </c>
      <c r="B43" s="20">
        <v>138000</v>
      </c>
      <c r="C43" s="26">
        <v>5</v>
      </c>
      <c r="D43" s="27"/>
      <c r="E43" s="39">
        <v>3</v>
      </c>
      <c r="F43" s="27"/>
      <c r="G43" s="21">
        <f t="shared" si="1"/>
        <v>39.2045454545455</v>
      </c>
    </row>
    <row r="44" spans="1:7">
      <c r="A44" s="26" t="s">
        <v>92</v>
      </c>
      <c r="B44" s="20">
        <v>88500</v>
      </c>
      <c r="C44" s="26">
        <v>5</v>
      </c>
      <c r="D44" s="27"/>
      <c r="E44" s="39">
        <v>3</v>
      </c>
      <c r="F44" s="27"/>
      <c r="G44" s="21">
        <f t="shared" si="1"/>
        <v>25.1420454545455</v>
      </c>
    </row>
    <row r="45" spans="1:7">
      <c r="A45" s="26" t="s">
        <v>86</v>
      </c>
      <c r="B45" s="20">
        <v>1188</v>
      </c>
      <c r="C45" s="26">
        <v>5</v>
      </c>
      <c r="D45" s="27"/>
      <c r="E45" s="39">
        <v>3</v>
      </c>
      <c r="F45" s="27"/>
      <c r="G45" s="21">
        <f t="shared" si="1"/>
        <v>0.3375</v>
      </c>
    </row>
    <row r="46" spans="1:7">
      <c r="A46" s="26" t="s">
        <v>52</v>
      </c>
      <c r="B46" s="20">
        <v>4000</v>
      </c>
      <c r="C46" s="26">
        <v>5</v>
      </c>
      <c r="D46" s="27"/>
      <c r="E46" s="39">
        <v>3</v>
      </c>
      <c r="F46" s="27"/>
      <c r="G46" s="21">
        <f t="shared" si="1"/>
        <v>1.13636363636364</v>
      </c>
    </row>
    <row r="47" spans="1:7">
      <c r="A47" s="26" t="s">
        <v>53</v>
      </c>
      <c r="B47" s="20">
        <v>3550</v>
      </c>
      <c r="C47" s="26">
        <v>5</v>
      </c>
      <c r="D47" s="27"/>
      <c r="E47" s="39">
        <v>3</v>
      </c>
      <c r="F47" s="27"/>
      <c r="G47" s="21">
        <f t="shared" si="1"/>
        <v>1.00852272727273</v>
      </c>
    </row>
    <row r="48" spans="1:7">
      <c r="A48" s="26" t="s">
        <v>87</v>
      </c>
      <c r="B48" s="20">
        <v>5000</v>
      </c>
      <c r="C48" s="26">
        <v>5</v>
      </c>
      <c r="D48" s="27"/>
      <c r="E48" s="39">
        <v>3</v>
      </c>
      <c r="F48" s="27"/>
      <c r="G48" s="21">
        <f t="shared" si="1"/>
        <v>1.42045454545455</v>
      </c>
    </row>
    <row r="49" ht="17.25" spans="1:7">
      <c r="A49" s="26" t="s">
        <v>16</v>
      </c>
      <c r="B49" s="34"/>
      <c r="C49" s="26"/>
      <c r="D49" s="27"/>
      <c r="E49" s="39"/>
      <c r="F49" s="27"/>
      <c r="G49" s="23">
        <f>SUM(G42:G48)</f>
        <v>119.385795454545</v>
      </c>
    </row>
    <row r="50" spans="1:7">
      <c r="A50" s="42" t="s">
        <v>54</v>
      </c>
      <c r="B50" s="43"/>
      <c r="C50" s="43"/>
      <c r="D50" s="43"/>
      <c r="E50" s="43"/>
      <c r="F50" s="43"/>
      <c r="G50" s="44"/>
    </row>
    <row r="51" ht="30" spans="1:7">
      <c r="A51" s="17" t="s">
        <v>35</v>
      </c>
      <c r="B51" s="17" t="s">
        <v>48</v>
      </c>
      <c r="C51" s="18" t="s">
        <v>55</v>
      </c>
      <c r="D51" s="17" t="s">
        <v>56</v>
      </c>
      <c r="E51" s="17" t="s">
        <v>49</v>
      </c>
      <c r="F51" s="17" t="s">
        <v>50</v>
      </c>
      <c r="G51" s="17" t="s">
        <v>13</v>
      </c>
    </row>
    <row r="52" ht="15" spans="1:7">
      <c r="A52" s="20" t="s">
        <v>88</v>
      </c>
      <c r="B52" s="45">
        <v>46244103.63</v>
      </c>
      <c r="C52" s="20">
        <v>13777</v>
      </c>
      <c r="D52" s="20">
        <v>580</v>
      </c>
      <c r="E52" s="20">
        <v>50</v>
      </c>
      <c r="F52" s="20">
        <v>3</v>
      </c>
      <c r="G52" s="21">
        <f>IFERROR(B52/C52/E52/12/22/8*D52*F52,0)</f>
        <v>55.3078832503283</v>
      </c>
    </row>
    <row r="53" ht="17.25" spans="1:7">
      <c r="A53" s="20" t="s">
        <v>16</v>
      </c>
      <c r="B53" s="20"/>
      <c r="C53" s="20"/>
      <c r="D53" s="20"/>
      <c r="E53" s="20"/>
      <c r="F53" s="20"/>
      <c r="G53" s="33">
        <f>SUM(G52:G52)</f>
        <v>55.3078832503283</v>
      </c>
    </row>
    <row r="54" ht="15" spans="1:7">
      <c r="A54" s="24" t="s">
        <v>58</v>
      </c>
      <c r="B54" s="24"/>
      <c r="C54" s="24"/>
      <c r="D54" s="24"/>
      <c r="E54" s="24"/>
      <c r="F54" s="24"/>
      <c r="G54" s="24"/>
    </row>
    <row r="55" spans="1:7">
      <c r="A55" s="14" t="s">
        <v>59</v>
      </c>
      <c r="B55" s="15"/>
      <c r="C55" s="15"/>
      <c r="D55" s="15"/>
      <c r="E55" s="15"/>
      <c r="F55" s="16"/>
      <c r="G55" s="21">
        <f>(G9+G17+G29+G38+G49+G53)*G56</f>
        <v>432.468662166877</v>
      </c>
    </row>
    <row r="56" spans="1:7">
      <c r="A56" s="14" t="s">
        <v>60</v>
      </c>
      <c r="B56" s="15"/>
      <c r="C56" s="15"/>
      <c r="D56" s="15"/>
      <c r="E56" s="15"/>
      <c r="F56" s="16"/>
      <c r="G56" s="28">
        <v>0.18</v>
      </c>
    </row>
    <row r="57" spans="1:7">
      <c r="A57" s="46" t="s">
        <v>61</v>
      </c>
      <c r="B57" s="47"/>
      <c r="C57" s="47"/>
      <c r="D57" s="47"/>
      <c r="E57" s="47"/>
      <c r="F57" s="48"/>
      <c r="G57" s="28">
        <f>G58</f>
        <v>0.16</v>
      </c>
    </row>
    <row r="58" spans="1:7">
      <c r="A58" s="14" t="s">
        <v>62</v>
      </c>
      <c r="B58" s="15"/>
      <c r="C58" s="15"/>
      <c r="D58" s="15"/>
      <c r="E58" s="15"/>
      <c r="F58" s="16"/>
      <c r="G58" s="28">
        <v>0.16</v>
      </c>
    </row>
    <row r="59" ht="17.25" spans="1:7">
      <c r="A59" s="49" t="s">
        <v>16</v>
      </c>
      <c r="B59" s="50"/>
      <c r="C59" s="50"/>
      <c r="D59" s="50"/>
      <c r="E59" s="50"/>
      <c r="F59" s="51"/>
      <c r="G59" s="33">
        <f>G55+G57</f>
        <v>432.628662166877</v>
      </c>
    </row>
    <row r="60" ht="17.25" spans="1:7">
      <c r="A60" s="14" t="s">
        <v>63</v>
      </c>
      <c r="B60" s="15"/>
      <c r="C60" s="15"/>
      <c r="D60" s="15"/>
      <c r="E60" s="15"/>
      <c r="F60" s="16"/>
      <c r="G60" s="23">
        <f>G9+G17+G29+G33+G38+G49+G53+G59</f>
        <v>2928.23234087175</v>
      </c>
    </row>
    <row r="61" ht="15" spans="1:7">
      <c r="A61" s="46" t="s">
        <v>64</v>
      </c>
      <c r="B61" s="47"/>
      <c r="C61" s="47"/>
      <c r="D61" s="47"/>
      <c r="E61" s="47"/>
      <c r="F61" s="47"/>
      <c r="G61" s="48"/>
    </row>
    <row r="79" ht="13.5"/>
  </sheetData>
  <mergeCells count="94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A18:G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A30:G30"/>
    <mergeCell ref="C31:D31"/>
    <mergeCell ref="E31:F31"/>
    <mergeCell ref="C32:D32"/>
    <mergeCell ref="E32:F32"/>
    <mergeCell ref="C33:D33"/>
    <mergeCell ref="E33:F33"/>
    <mergeCell ref="A34:G34"/>
    <mergeCell ref="C35:D35"/>
    <mergeCell ref="E35:F35"/>
    <mergeCell ref="C36:D36"/>
    <mergeCell ref="E36:F36"/>
    <mergeCell ref="C37:D37"/>
    <mergeCell ref="E37:F37"/>
    <mergeCell ref="C38:D38"/>
    <mergeCell ref="E38:F38"/>
    <mergeCell ref="A39:G39"/>
    <mergeCell ref="A40:G40"/>
    <mergeCell ref="C41:D41"/>
    <mergeCell ref="E41:F41"/>
    <mergeCell ref="C42:D42"/>
    <mergeCell ref="E42:F42"/>
    <mergeCell ref="C43:D43"/>
    <mergeCell ref="E43:F43"/>
    <mergeCell ref="C44:D44"/>
    <mergeCell ref="E44:F44"/>
    <mergeCell ref="C45:D45"/>
    <mergeCell ref="E45:F45"/>
    <mergeCell ref="C46:D46"/>
    <mergeCell ref="E46:F46"/>
    <mergeCell ref="C47:D47"/>
    <mergeCell ref="E47:F47"/>
    <mergeCell ref="C48:D48"/>
    <mergeCell ref="E48:F48"/>
    <mergeCell ref="C49:D49"/>
    <mergeCell ref="E49:F49"/>
    <mergeCell ref="A50:G50"/>
    <mergeCell ref="A54:G54"/>
    <mergeCell ref="A55:F55"/>
    <mergeCell ref="A56:F56"/>
    <mergeCell ref="A57:F57"/>
    <mergeCell ref="A58:F58"/>
    <mergeCell ref="A59:F59"/>
    <mergeCell ref="A60:F60"/>
    <mergeCell ref="A61:G61"/>
  </mergeCells>
  <pageMargins left="0.7" right="0.7" top="0.314583333333333" bottom="0.236111111111111" header="0.3" footer="0.3"/>
  <pageSetup paperSize="9" scale="76" orientation="portrait"/>
  <headerFooter/>
  <legacy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63"/>
  <sheetViews>
    <sheetView topLeftCell="A49" workbookViewId="0">
      <selection activeCell="B67" sqref="B67"/>
    </sheetView>
  </sheetViews>
  <sheetFormatPr defaultColWidth="8.75" defaultRowHeight="16.5"/>
  <cols>
    <col min="1" max="1" width="19.25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186</v>
      </c>
      <c r="C4" s="10" t="s">
        <v>6</v>
      </c>
      <c r="D4" s="11" t="s">
        <v>187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ht="15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2</v>
      </c>
      <c r="C7" s="18">
        <v>3</v>
      </c>
      <c r="D7" s="19"/>
      <c r="E7" s="18">
        <v>96.35</v>
      </c>
      <c r="F7" s="19"/>
      <c r="G7" s="21">
        <f>B7*C7*E7</f>
        <v>578.1</v>
      </c>
    </row>
    <row r="8" ht="18" customHeight="1" spans="1:12">
      <c r="A8" s="20" t="s">
        <v>15</v>
      </c>
      <c r="B8" s="20">
        <v>2</v>
      </c>
      <c r="C8" s="18">
        <v>3</v>
      </c>
      <c r="D8" s="19"/>
      <c r="E8" s="18">
        <v>206.68</v>
      </c>
      <c r="F8" s="19"/>
      <c r="G8" s="21">
        <f>B8*C8*E8</f>
        <v>1240.08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1818.18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spans="1:12">
      <c r="A13" s="20" t="s">
        <v>100</v>
      </c>
      <c r="B13" s="114" t="s">
        <v>33</v>
      </c>
      <c r="C13" s="26">
        <v>2</v>
      </c>
      <c r="D13" s="27"/>
      <c r="E13" s="26">
        <v>42</v>
      </c>
      <c r="F13" s="27"/>
      <c r="G13" s="28">
        <f>C13*E13</f>
        <v>84</v>
      </c>
    </row>
    <row r="14" ht="17.25" spans="1:12">
      <c r="A14" s="20" t="s">
        <v>99</v>
      </c>
      <c r="B14" s="22" t="s">
        <v>103</v>
      </c>
      <c r="C14" s="26">
        <v>1</v>
      </c>
      <c r="D14" s="27"/>
      <c r="E14" s="26">
        <v>0.33</v>
      </c>
      <c r="F14" s="27"/>
      <c r="G14" s="28">
        <f>C14*E14</f>
        <v>0.33</v>
      </c>
    </row>
    <row r="15" ht="17.25" spans="1:12">
      <c r="A15" s="20" t="s">
        <v>101</v>
      </c>
      <c r="B15" s="22" t="s">
        <v>33</v>
      </c>
      <c r="C15" s="26">
        <v>1</v>
      </c>
      <c r="D15" s="27"/>
      <c r="E15" s="26">
        <v>38</v>
      </c>
      <c r="F15" s="27"/>
      <c r="G15" s="28">
        <f>C15*E15</f>
        <v>38</v>
      </c>
    </row>
    <row r="16" ht="17.25" spans="1:12">
      <c r="A16" s="20" t="s">
        <v>102</v>
      </c>
      <c r="B16" s="22" t="s">
        <v>103</v>
      </c>
      <c r="C16" s="26">
        <v>1</v>
      </c>
      <c r="D16" s="27"/>
      <c r="E16" s="26">
        <v>10</v>
      </c>
      <c r="F16" s="27"/>
      <c r="G16" s="21">
        <f>C16*E16</f>
        <v>10</v>
      </c>
    </row>
    <row r="17" ht="17.25" spans="1:7">
      <c r="A17" s="20" t="s">
        <v>16</v>
      </c>
      <c r="B17" s="22"/>
      <c r="C17" s="26"/>
      <c r="D17" s="27"/>
      <c r="E17" s="26"/>
      <c r="F17" s="27"/>
      <c r="G17" s="23">
        <f>SUM(G13:G16)</f>
        <v>132.33</v>
      </c>
    </row>
    <row r="18" spans="1:7">
      <c r="A18" s="14" t="s">
        <v>23</v>
      </c>
      <c r="B18" s="15"/>
      <c r="C18" s="15"/>
      <c r="D18" s="15"/>
      <c r="E18" s="15"/>
      <c r="F18" s="15"/>
      <c r="G18" s="16"/>
    </row>
    <row r="19" spans="1:7">
      <c r="A19" s="20" t="s">
        <v>19</v>
      </c>
      <c r="B19" s="20" t="s">
        <v>20</v>
      </c>
      <c r="C19" s="26" t="s">
        <v>21</v>
      </c>
      <c r="D19" s="27"/>
      <c r="E19" s="26" t="s">
        <v>22</v>
      </c>
      <c r="F19" s="27"/>
      <c r="G19" s="20" t="s">
        <v>13</v>
      </c>
    </row>
    <row r="20" spans="1:7">
      <c r="A20" s="20" t="s">
        <v>24</v>
      </c>
      <c r="B20" s="20" t="s">
        <v>25</v>
      </c>
      <c r="C20" s="26">
        <v>4</v>
      </c>
      <c r="D20" s="27"/>
      <c r="E20" s="26">
        <v>0.32</v>
      </c>
      <c r="F20" s="27"/>
      <c r="G20" s="28">
        <f t="shared" ref="G20:G35" si="0">C20*E20</f>
        <v>1.28</v>
      </c>
    </row>
    <row r="21" spans="1:7">
      <c r="A21" s="20" t="s">
        <v>26</v>
      </c>
      <c r="B21" s="20" t="s">
        <v>25</v>
      </c>
      <c r="C21" s="26">
        <v>4</v>
      </c>
      <c r="D21" s="27"/>
      <c r="E21" s="26">
        <v>0.45</v>
      </c>
      <c r="F21" s="27"/>
      <c r="G21" s="28">
        <f t="shared" si="0"/>
        <v>1.8</v>
      </c>
    </row>
    <row r="22" ht="29.25" spans="1:7">
      <c r="A22" s="20" t="s">
        <v>27</v>
      </c>
      <c r="B22" s="20" t="s">
        <v>28</v>
      </c>
      <c r="C22" s="26">
        <v>3</v>
      </c>
      <c r="D22" s="27"/>
      <c r="E22" s="26">
        <v>2.3</v>
      </c>
      <c r="F22" s="27"/>
      <c r="G22" s="28">
        <f t="shared" si="0"/>
        <v>6.9</v>
      </c>
    </row>
    <row r="23" spans="1:7">
      <c r="A23" s="20" t="s">
        <v>29</v>
      </c>
      <c r="B23" s="20" t="s">
        <v>25</v>
      </c>
      <c r="C23" s="26">
        <v>1</v>
      </c>
      <c r="D23" s="27"/>
      <c r="E23" s="26">
        <v>3.5</v>
      </c>
      <c r="F23" s="27"/>
      <c r="G23" s="28">
        <f t="shared" si="0"/>
        <v>3.5</v>
      </c>
    </row>
    <row r="24" spans="1:7">
      <c r="A24" s="20" t="s">
        <v>30</v>
      </c>
      <c r="B24" s="20" t="s">
        <v>31</v>
      </c>
      <c r="C24" s="26">
        <v>0.5</v>
      </c>
      <c r="D24" s="27"/>
      <c r="E24" s="26">
        <v>5.7</v>
      </c>
      <c r="F24" s="27"/>
      <c r="G24" s="28">
        <f t="shared" si="0"/>
        <v>2.85</v>
      </c>
    </row>
    <row r="25" spans="1:7">
      <c r="A25" s="20" t="s">
        <v>32</v>
      </c>
      <c r="B25" s="20" t="s">
        <v>33</v>
      </c>
      <c r="C25" s="26">
        <v>1</v>
      </c>
      <c r="D25" s="27"/>
      <c r="E25" s="26">
        <v>0.38</v>
      </c>
      <c r="F25" s="27"/>
      <c r="G25" s="28">
        <f t="shared" si="0"/>
        <v>0.38</v>
      </c>
    </row>
    <row r="26" spans="1:7">
      <c r="A26" s="20" t="s">
        <v>83</v>
      </c>
      <c r="B26" s="20" t="s">
        <v>84</v>
      </c>
      <c r="C26" s="26">
        <v>2</v>
      </c>
      <c r="D26" s="27"/>
      <c r="E26" s="26">
        <v>7.6</v>
      </c>
      <c r="F26" s="27"/>
      <c r="G26" s="28">
        <f t="shared" si="0"/>
        <v>15.2</v>
      </c>
    </row>
    <row r="27" s="1" customFormat="1" ht="17.25" spans="1:7">
      <c r="A27" s="29" t="s">
        <v>104</v>
      </c>
      <c r="B27" s="30" t="s">
        <v>33</v>
      </c>
      <c r="C27" s="26">
        <v>3</v>
      </c>
      <c r="D27" s="27"/>
      <c r="E27" s="31">
        <v>0.6</v>
      </c>
      <c r="F27" s="32"/>
      <c r="G27" s="28">
        <f t="shared" si="0"/>
        <v>1.8</v>
      </c>
    </row>
    <row r="28" s="1" customFormat="1" ht="17.25" spans="1:7">
      <c r="A28" s="20" t="s">
        <v>105</v>
      </c>
      <c r="B28" s="20" t="s">
        <v>31</v>
      </c>
      <c r="C28" s="26">
        <v>0.5</v>
      </c>
      <c r="D28" s="27"/>
      <c r="E28" s="26">
        <v>6</v>
      </c>
      <c r="F28" s="27"/>
      <c r="G28" s="28">
        <f t="shared" si="0"/>
        <v>3</v>
      </c>
    </row>
    <row r="29" spans="1:7">
      <c r="A29" s="29" t="s">
        <v>85</v>
      </c>
      <c r="B29" s="29" t="s">
        <v>25</v>
      </c>
      <c r="C29" s="26">
        <v>1</v>
      </c>
      <c r="D29" s="27"/>
      <c r="E29" s="31">
        <v>280</v>
      </c>
      <c r="F29" s="32"/>
      <c r="G29" s="28">
        <f t="shared" si="0"/>
        <v>280</v>
      </c>
    </row>
    <row r="30" spans="1:7">
      <c r="A30" s="29" t="s">
        <v>80</v>
      </c>
      <c r="B30" s="29" t="s">
        <v>33</v>
      </c>
      <c r="C30" s="26">
        <v>5</v>
      </c>
      <c r="D30" s="27"/>
      <c r="E30" s="31">
        <v>0.7</v>
      </c>
      <c r="F30" s="32"/>
      <c r="G30" s="28">
        <f t="shared" si="0"/>
        <v>3.5</v>
      </c>
    </row>
    <row r="31" ht="17.25" spans="1:7">
      <c r="A31" s="29" t="s">
        <v>16</v>
      </c>
      <c r="B31" s="30"/>
      <c r="C31" s="31"/>
      <c r="D31" s="32"/>
      <c r="E31" s="31"/>
      <c r="F31" s="32"/>
      <c r="G31" s="33">
        <f>SUM(G20:G30)</f>
        <v>320.21</v>
      </c>
    </row>
    <row r="32" spans="1:7">
      <c r="A32" s="24" t="s">
        <v>34</v>
      </c>
      <c r="B32" s="24"/>
      <c r="C32" s="24"/>
      <c r="D32" s="24"/>
      <c r="E32" s="24"/>
      <c r="F32" s="24"/>
      <c r="G32" s="24"/>
    </row>
    <row r="33" spans="1:7">
      <c r="A33" s="20" t="s">
        <v>35</v>
      </c>
      <c r="B33" s="20" t="s">
        <v>36</v>
      </c>
      <c r="C33" s="26" t="s">
        <v>21</v>
      </c>
      <c r="D33" s="27"/>
      <c r="E33" s="26" t="s">
        <v>37</v>
      </c>
      <c r="F33" s="27"/>
      <c r="G33" s="20" t="s">
        <v>38</v>
      </c>
    </row>
    <row r="34" ht="17.25" spans="1:7">
      <c r="A34" s="20" t="s">
        <v>140</v>
      </c>
      <c r="B34" s="22" t="s">
        <v>160</v>
      </c>
      <c r="C34" s="26">
        <v>2</v>
      </c>
      <c r="D34" s="27"/>
      <c r="E34" s="26">
        <v>93</v>
      </c>
      <c r="F34" s="27"/>
      <c r="G34" s="21">
        <f>C34*E34</f>
        <v>186</v>
      </c>
    </row>
    <row r="35" ht="17.25" spans="1:7">
      <c r="A35" s="20" t="s">
        <v>16</v>
      </c>
      <c r="B35" s="22"/>
      <c r="C35" s="26"/>
      <c r="D35" s="27"/>
      <c r="E35" s="26"/>
      <c r="F35" s="27"/>
      <c r="G35" s="21">
        <f>SUM(G34:G34)</f>
        <v>186</v>
      </c>
    </row>
    <row r="36" spans="1:7">
      <c r="A36" s="14" t="s">
        <v>39</v>
      </c>
      <c r="B36" s="15"/>
      <c r="C36" s="15"/>
      <c r="D36" s="15"/>
      <c r="E36" s="15"/>
      <c r="F36" s="15"/>
      <c r="G36" s="16"/>
    </row>
    <row r="37" spans="1:7">
      <c r="A37" s="20" t="s">
        <v>35</v>
      </c>
      <c r="B37" s="20" t="s">
        <v>36</v>
      </c>
      <c r="C37" s="26" t="s">
        <v>40</v>
      </c>
      <c r="D37" s="27"/>
      <c r="E37" s="26" t="s">
        <v>22</v>
      </c>
      <c r="F37" s="27"/>
      <c r="G37" s="20" t="s">
        <v>13</v>
      </c>
    </row>
    <row r="38" spans="1:7">
      <c r="A38" s="20" t="s">
        <v>41</v>
      </c>
      <c r="B38" s="20" t="s">
        <v>42</v>
      </c>
      <c r="C38" s="26">
        <v>2</v>
      </c>
      <c r="D38" s="27"/>
      <c r="E38" s="26">
        <v>1.74</v>
      </c>
      <c r="F38" s="27"/>
      <c r="G38" s="21">
        <f>C38*E38</f>
        <v>3.48</v>
      </c>
    </row>
    <row r="39" spans="1:7">
      <c r="A39" s="20" t="s">
        <v>43</v>
      </c>
      <c r="B39" s="20" t="s">
        <v>44</v>
      </c>
      <c r="C39" s="26">
        <v>5</v>
      </c>
      <c r="D39" s="27"/>
      <c r="E39" s="26">
        <v>0.75</v>
      </c>
      <c r="F39" s="27"/>
      <c r="G39" s="21">
        <f>C39*E39</f>
        <v>3.75</v>
      </c>
    </row>
    <row r="40" ht="17.25" spans="1:7">
      <c r="A40" s="20" t="s">
        <v>16</v>
      </c>
      <c r="B40" s="34"/>
      <c r="C40" s="26"/>
      <c r="D40" s="27"/>
      <c r="E40" s="26"/>
      <c r="F40" s="27"/>
      <c r="G40" s="23">
        <f>SUM(G38:G39)</f>
        <v>7.23</v>
      </c>
    </row>
    <row r="41" spans="1:7">
      <c r="A41" s="14" t="s">
        <v>45</v>
      </c>
      <c r="B41" s="15"/>
      <c r="C41" s="15"/>
      <c r="D41" s="15"/>
      <c r="E41" s="15"/>
      <c r="F41" s="15"/>
      <c r="G41" s="16"/>
    </row>
    <row r="42" spans="1:7">
      <c r="A42" s="35" t="s">
        <v>46</v>
      </c>
      <c r="B42" s="36"/>
      <c r="C42" s="36"/>
      <c r="D42" s="36"/>
      <c r="E42" s="15"/>
      <c r="F42" s="15"/>
      <c r="G42" s="16"/>
    </row>
    <row r="43" spans="1:7">
      <c r="A43" s="37" t="s">
        <v>47</v>
      </c>
      <c r="B43" s="37" t="s">
        <v>48</v>
      </c>
      <c r="C43" s="37" t="s">
        <v>49</v>
      </c>
      <c r="D43" s="38"/>
      <c r="E43" s="39" t="s">
        <v>50</v>
      </c>
      <c r="F43" s="27"/>
      <c r="G43" s="20" t="s">
        <v>13</v>
      </c>
    </row>
    <row r="44" spans="1:7">
      <c r="A44" s="20" t="s">
        <v>51</v>
      </c>
      <c r="B44" s="20">
        <v>180000</v>
      </c>
      <c r="C44" s="52">
        <v>5</v>
      </c>
      <c r="D44" s="38"/>
      <c r="E44" s="40">
        <v>3</v>
      </c>
      <c r="F44" s="41"/>
      <c r="G44" s="21">
        <f t="shared" ref="G44:G50" si="1">IFERROR(B44/C44/12/22/8*E44,0)</f>
        <v>51.1363636363636</v>
      </c>
    </row>
    <row r="45" spans="1:7">
      <c r="A45" s="20" t="s">
        <v>77</v>
      </c>
      <c r="B45" s="20">
        <v>138000</v>
      </c>
      <c r="C45" s="26">
        <v>5</v>
      </c>
      <c r="D45" s="27"/>
      <c r="E45" s="39">
        <v>3</v>
      </c>
      <c r="F45" s="27"/>
      <c r="G45" s="21">
        <f t="shared" si="1"/>
        <v>39.2045454545455</v>
      </c>
    </row>
    <row r="46" spans="1:7">
      <c r="A46" s="26" t="s">
        <v>92</v>
      </c>
      <c r="B46" s="20">
        <v>88500</v>
      </c>
      <c r="C46" s="26">
        <v>5</v>
      </c>
      <c r="D46" s="27"/>
      <c r="E46" s="39">
        <v>3</v>
      </c>
      <c r="F46" s="27"/>
      <c r="G46" s="21">
        <f t="shared" si="1"/>
        <v>25.1420454545455</v>
      </c>
    </row>
    <row r="47" spans="1:7">
      <c r="A47" s="26" t="s">
        <v>86</v>
      </c>
      <c r="B47" s="20">
        <v>1188</v>
      </c>
      <c r="C47" s="26">
        <v>5</v>
      </c>
      <c r="D47" s="27"/>
      <c r="E47" s="39">
        <v>3</v>
      </c>
      <c r="F47" s="27"/>
      <c r="G47" s="21">
        <f t="shared" si="1"/>
        <v>0.3375</v>
      </c>
    </row>
    <row r="48" spans="1:7">
      <c r="A48" s="26" t="s">
        <v>52</v>
      </c>
      <c r="B48" s="20">
        <v>4000</v>
      </c>
      <c r="C48" s="26">
        <v>5</v>
      </c>
      <c r="D48" s="27"/>
      <c r="E48" s="39">
        <v>3</v>
      </c>
      <c r="F48" s="27"/>
      <c r="G48" s="21">
        <f t="shared" si="1"/>
        <v>1.13636363636364</v>
      </c>
    </row>
    <row r="49" spans="1:7">
      <c r="A49" s="26" t="s">
        <v>53</v>
      </c>
      <c r="B49" s="20">
        <v>3550</v>
      </c>
      <c r="C49" s="26">
        <v>5</v>
      </c>
      <c r="D49" s="27"/>
      <c r="E49" s="39">
        <v>3</v>
      </c>
      <c r="F49" s="27"/>
      <c r="G49" s="21">
        <f t="shared" si="1"/>
        <v>1.00852272727273</v>
      </c>
    </row>
    <row r="50" spans="1:7">
      <c r="A50" s="26" t="s">
        <v>87</v>
      </c>
      <c r="B50" s="20">
        <v>5000</v>
      </c>
      <c r="C50" s="26">
        <v>5</v>
      </c>
      <c r="D50" s="27"/>
      <c r="E50" s="39">
        <v>3</v>
      </c>
      <c r="F50" s="27"/>
      <c r="G50" s="21">
        <f t="shared" si="1"/>
        <v>1.42045454545455</v>
      </c>
    </row>
    <row r="51" ht="17.25" spans="1:7">
      <c r="A51" s="26" t="s">
        <v>16</v>
      </c>
      <c r="B51" s="34"/>
      <c r="C51" s="26"/>
      <c r="D51" s="27"/>
      <c r="E51" s="39"/>
      <c r="F51" s="27"/>
      <c r="G51" s="23">
        <f>SUM(G44:G50)</f>
        <v>119.385795454545</v>
      </c>
    </row>
    <row r="52" spans="1:7">
      <c r="A52" s="42" t="s">
        <v>54</v>
      </c>
      <c r="B52" s="43"/>
      <c r="C52" s="43"/>
      <c r="D52" s="43"/>
      <c r="E52" s="43"/>
      <c r="F52" s="43"/>
      <c r="G52" s="44"/>
    </row>
    <row r="53" ht="30" spans="1:7">
      <c r="A53" s="17" t="s">
        <v>35</v>
      </c>
      <c r="B53" s="17" t="s">
        <v>48</v>
      </c>
      <c r="C53" s="18" t="s">
        <v>55</v>
      </c>
      <c r="D53" s="17" t="s">
        <v>56</v>
      </c>
      <c r="E53" s="17" t="s">
        <v>49</v>
      </c>
      <c r="F53" s="17" t="s">
        <v>50</v>
      </c>
      <c r="G53" s="17" t="s">
        <v>13</v>
      </c>
    </row>
    <row r="54" ht="15" spans="1:7">
      <c r="A54" s="20" t="s">
        <v>88</v>
      </c>
      <c r="B54" s="45">
        <v>46244103.63</v>
      </c>
      <c r="C54" s="20">
        <v>13777</v>
      </c>
      <c r="D54" s="20">
        <v>580</v>
      </c>
      <c r="E54" s="20">
        <v>50</v>
      </c>
      <c r="F54" s="20">
        <v>3</v>
      </c>
      <c r="G54" s="21">
        <f>IFERROR(B54/C54/E54/12/22/8*D54*F54,0)</f>
        <v>55.3078832503283</v>
      </c>
    </row>
    <row r="55" ht="17.25" spans="1:7">
      <c r="A55" s="20" t="s">
        <v>16</v>
      </c>
      <c r="B55" s="20"/>
      <c r="C55" s="20"/>
      <c r="D55" s="20"/>
      <c r="E55" s="20"/>
      <c r="F55" s="20"/>
      <c r="G55" s="33">
        <f>SUM(G54:G54)</f>
        <v>55.3078832503283</v>
      </c>
    </row>
    <row r="56" ht="15" spans="1:7">
      <c r="A56" s="24" t="s">
        <v>58</v>
      </c>
      <c r="B56" s="24"/>
      <c r="C56" s="24"/>
      <c r="D56" s="24"/>
      <c r="E56" s="24"/>
      <c r="F56" s="24"/>
      <c r="G56" s="24"/>
    </row>
    <row r="57" spans="1:7">
      <c r="A57" s="14" t="s">
        <v>59</v>
      </c>
      <c r="B57" s="15"/>
      <c r="C57" s="15"/>
      <c r="D57" s="15"/>
      <c r="E57" s="15"/>
      <c r="F57" s="16"/>
      <c r="G57" s="21">
        <f>(G9+G17+G31+G40+G51+G55)*G58</f>
        <v>441.475862166877</v>
      </c>
    </row>
    <row r="58" spans="1:7">
      <c r="A58" s="14" t="s">
        <v>60</v>
      </c>
      <c r="B58" s="15"/>
      <c r="C58" s="15"/>
      <c r="D58" s="15"/>
      <c r="E58" s="15"/>
      <c r="F58" s="16"/>
      <c r="G58" s="28">
        <v>0.18</v>
      </c>
    </row>
    <row r="59" spans="1:7">
      <c r="A59" s="46" t="s">
        <v>61</v>
      </c>
      <c r="B59" s="47"/>
      <c r="C59" s="47"/>
      <c r="D59" s="47"/>
      <c r="E59" s="47"/>
      <c r="F59" s="48"/>
      <c r="G59" s="28">
        <f>G60</f>
        <v>0.16</v>
      </c>
    </row>
    <row r="60" spans="1:7">
      <c r="A60" s="14" t="s">
        <v>62</v>
      </c>
      <c r="B60" s="15"/>
      <c r="C60" s="15"/>
      <c r="D60" s="15"/>
      <c r="E60" s="15"/>
      <c r="F60" s="16"/>
      <c r="G60" s="28">
        <v>0.16</v>
      </c>
    </row>
    <row r="61" ht="17.25" spans="1:7">
      <c r="A61" s="49" t="s">
        <v>16</v>
      </c>
      <c r="B61" s="50"/>
      <c r="C61" s="50"/>
      <c r="D61" s="50"/>
      <c r="E61" s="50"/>
      <c r="F61" s="51"/>
      <c r="G61" s="33">
        <f>G57+G59</f>
        <v>441.635862166877</v>
      </c>
    </row>
    <row r="62" ht="17.25" spans="1:7">
      <c r="A62" s="14" t="s">
        <v>63</v>
      </c>
      <c r="B62" s="15"/>
      <c r="C62" s="15"/>
      <c r="D62" s="15"/>
      <c r="E62" s="15"/>
      <c r="F62" s="16"/>
      <c r="G62" s="23">
        <f>G9+G17+G31+G35+G40+G51+G55+G61</f>
        <v>3080.27954087175</v>
      </c>
    </row>
    <row r="63" ht="15" spans="1:7">
      <c r="A63" s="46" t="s">
        <v>64</v>
      </c>
      <c r="B63" s="47"/>
      <c r="C63" s="47"/>
      <c r="D63" s="47"/>
      <c r="E63" s="47"/>
      <c r="F63" s="47"/>
      <c r="G63" s="48"/>
    </row>
  </sheetData>
  <mergeCells count="98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A18:G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C30:D30"/>
    <mergeCell ref="E30:F30"/>
    <mergeCell ref="C31:D31"/>
    <mergeCell ref="E31:F31"/>
    <mergeCell ref="A32:G32"/>
    <mergeCell ref="C33:D33"/>
    <mergeCell ref="E33:F33"/>
    <mergeCell ref="C34:D34"/>
    <mergeCell ref="E34:F34"/>
    <mergeCell ref="C35:D35"/>
    <mergeCell ref="E35:F35"/>
    <mergeCell ref="A36:G36"/>
    <mergeCell ref="C37:D37"/>
    <mergeCell ref="E37:F37"/>
    <mergeCell ref="C38:D38"/>
    <mergeCell ref="E38:F38"/>
    <mergeCell ref="C39:D39"/>
    <mergeCell ref="E39:F39"/>
    <mergeCell ref="C40:D40"/>
    <mergeCell ref="E40:F40"/>
    <mergeCell ref="A41:G41"/>
    <mergeCell ref="A42:G42"/>
    <mergeCell ref="C43:D43"/>
    <mergeCell ref="E43:F43"/>
    <mergeCell ref="C44:D44"/>
    <mergeCell ref="E44:F44"/>
    <mergeCell ref="C45:D45"/>
    <mergeCell ref="E45:F45"/>
    <mergeCell ref="C46:D46"/>
    <mergeCell ref="E46:F46"/>
    <mergeCell ref="C47:D47"/>
    <mergeCell ref="E47:F47"/>
    <mergeCell ref="C48:D48"/>
    <mergeCell ref="E48:F48"/>
    <mergeCell ref="C49:D49"/>
    <mergeCell ref="E49:F49"/>
    <mergeCell ref="C50:D50"/>
    <mergeCell ref="E50:F50"/>
    <mergeCell ref="C51:D51"/>
    <mergeCell ref="E51:F51"/>
    <mergeCell ref="A52:G52"/>
    <mergeCell ref="A56:G56"/>
    <mergeCell ref="A57:F57"/>
    <mergeCell ref="A58:F58"/>
    <mergeCell ref="A59:F59"/>
    <mergeCell ref="A60:F60"/>
    <mergeCell ref="A61:F61"/>
    <mergeCell ref="A62:F62"/>
    <mergeCell ref="A63:G63"/>
  </mergeCells>
  <pageMargins left="0.7" right="0.7" top="0.314583333333333" bottom="0.275" header="0.3" footer="0.3"/>
  <pageSetup paperSize="9" scale="72" orientation="portrait"/>
  <headerFooter/>
  <legacy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73"/>
  <sheetViews>
    <sheetView topLeftCell="A47" workbookViewId="0">
      <selection activeCell="A52" sqref="$A52:$XFD72"/>
    </sheetView>
  </sheetViews>
  <sheetFormatPr defaultColWidth="8.75" defaultRowHeight="16.5"/>
  <cols>
    <col min="1" max="1" width="17.5" style="1" customWidth="1"/>
    <col min="2" max="2" width="16" style="1" customWidth="1"/>
    <col min="3" max="3" width="10.8833333333333" style="1" customWidth="1"/>
    <col min="4" max="4" width="10.3833333333333" style="1" customWidth="1"/>
    <col min="5" max="5" width="11.3833333333333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186</v>
      </c>
      <c r="C4" s="10" t="s">
        <v>6</v>
      </c>
      <c r="D4" s="11" t="s">
        <v>188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ht="15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2</v>
      </c>
      <c r="C7" s="18">
        <v>1</v>
      </c>
      <c r="D7" s="19"/>
      <c r="E7" s="18">
        <v>96.35</v>
      </c>
      <c r="F7" s="19"/>
      <c r="G7" s="21">
        <f>B7*C7*E7</f>
        <v>192.7</v>
      </c>
    </row>
    <row r="8" ht="16.15" customHeight="1" spans="1:12">
      <c r="A8" s="20" t="s">
        <v>15</v>
      </c>
      <c r="B8" s="20">
        <v>2</v>
      </c>
      <c r="C8" s="18">
        <v>1</v>
      </c>
      <c r="D8" s="19"/>
      <c r="E8" s="18">
        <v>206.68</v>
      </c>
      <c r="F8" s="19"/>
      <c r="G8" s="21">
        <f>B8*C8*E8</f>
        <v>413.36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606.06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spans="1:12">
      <c r="A13" s="20" t="s">
        <v>100</v>
      </c>
      <c r="B13" s="20" t="s">
        <v>33</v>
      </c>
      <c r="C13" s="26">
        <v>1</v>
      </c>
      <c r="D13" s="27"/>
      <c r="E13" s="26">
        <v>42</v>
      </c>
      <c r="F13" s="27"/>
      <c r="G13" s="28">
        <f>C13*E13</f>
        <v>42</v>
      </c>
    </row>
    <row r="14" ht="17.25" spans="1:12">
      <c r="A14" s="20" t="s">
        <v>16</v>
      </c>
      <c r="B14" s="22"/>
      <c r="C14" s="26"/>
      <c r="D14" s="27"/>
      <c r="E14" s="26"/>
      <c r="F14" s="27"/>
      <c r="G14" s="23">
        <f>SUM(G13:G13)</f>
        <v>42</v>
      </c>
    </row>
    <row r="15" spans="1:12">
      <c r="A15" s="14" t="s">
        <v>23</v>
      </c>
      <c r="B15" s="15"/>
      <c r="C15" s="15"/>
      <c r="D15" s="15"/>
      <c r="E15" s="15"/>
      <c r="F15" s="15"/>
      <c r="G15" s="16"/>
    </row>
    <row r="16" spans="1:12">
      <c r="A16" s="20" t="s">
        <v>19</v>
      </c>
      <c r="B16" s="20" t="s">
        <v>20</v>
      </c>
      <c r="C16" s="26" t="s">
        <v>21</v>
      </c>
      <c r="D16" s="27"/>
      <c r="E16" s="26" t="s">
        <v>22</v>
      </c>
      <c r="F16" s="27"/>
      <c r="G16" s="20" t="s">
        <v>13</v>
      </c>
    </row>
    <row r="17" spans="1:7">
      <c r="A17" s="20" t="s">
        <v>32</v>
      </c>
      <c r="B17" s="20" t="s">
        <v>33</v>
      </c>
      <c r="C17" s="26">
        <v>1</v>
      </c>
      <c r="D17" s="27"/>
      <c r="E17" s="26">
        <v>0.38</v>
      </c>
      <c r="F17" s="27"/>
      <c r="G17" s="28">
        <f>C17*E17</f>
        <v>0.38</v>
      </c>
    </row>
    <row r="18" spans="1:7">
      <c r="A18" s="29" t="s">
        <v>80</v>
      </c>
      <c r="B18" s="29" t="s">
        <v>33</v>
      </c>
      <c r="C18" s="26">
        <v>3</v>
      </c>
      <c r="D18" s="27"/>
      <c r="E18" s="31">
        <v>0.7</v>
      </c>
      <c r="F18" s="32"/>
      <c r="G18" s="28">
        <f>C18*E18</f>
        <v>2.1</v>
      </c>
    </row>
    <row r="19" ht="17.25" spans="1:7">
      <c r="A19" s="29" t="s">
        <v>16</v>
      </c>
      <c r="B19" s="30"/>
      <c r="C19" s="31"/>
      <c r="D19" s="32"/>
      <c r="E19" s="31"/>
      <c r="F19" s="32"/>
      <c r="G19" s="33">
        <f>SUM(G17:G18)</f>
        <v>2.48</v>
      </c>
    </row>
    <row r="20" spans="1:7">
      <c r="A20" s="24" t="s">
        <v>34</v>
      </c>
      <c r="B20" s="24"/>
      <c r="C20" s="24"/>
      <c r="D20" s="24"/>
      <c r="E20" s="24"/>
      <c r="F20" s="24"/>
      <c r="G20" s="24"/>
    </row>
    <row r="21" spans="1:7">
      <c r="A21" s="20" t="s">
        <v>35</v>
      </c>
      <c r="B21" s="20" t="s">
        <v>36</v>
      </c>
      <c r="C21" s="26" t="s">
        <v>21</v>
      </c>
      <c r="D21" s="27"/>
      <c r="E21" s="26" t="s">
        <v>37</v>
      </c>
      <c r="F21" s="27"/>
      <c r="G21" s="20" t="s">
        <v>38</v>
      </c>
    </row>
    <row r="22" ht="17.25" spans="1:7">
      <c r="A22" s="20" t="s">
        <v>140</v>
      </c>
      <c r="B22" s="22" t="s">
        <v>160</v>
      </c>
      <c r="C22" s="26">
        <v>1</v>
      </c>
      <c r="D22" s="27"/>
      <c r="E22" s="26">
        <v>93</v>
      </c>
      <c r="F22" s="27"/>
      <c r="G22" s="21">
        <f>C22*E22</f>
        <v>93</v>
      </c>
    </row>
    <row r="23" ht="17.25" spans="1:7">
      <c r="A23" s="20" t="s">
        <v>16</v>
      </c>
      <c r="B23" s="22"/>
      <c r="C23" s="26"/>
      <c r="D23" s="27"/>
      <c r="E23" s="26"/>
      <c r="F23" s="27"/>
      <c r="G23" s="21">
        <f>SUM(G22:G22)</f>
        <v>93</v>
      </c>
    </row>
    <row r="24" spans="1:7">
      <c r="A24" s="14" t="s">
        <v>39</v>
      </c>
      <c r="B24" s="15"/>
      <c r="C24" s="15"/>
      <c r="D24" s="15"/>
      <c r="E24" s="15"/>
      <c r="F24" s="15"/>
      <c r="G24" s="16"/>
    </row>
    <row r="25" spans="1:7">
      <c r="A25" s="20" t="s">
        <v>35</v>
      </c>
      <c r="B25" s="20" t="s">
        <v>36</v>
      </c>
      <c r="C25" s="26" t="s">
        <v>40</v>
      </c>
      <c r="D25" s="27"/>
      <c r="E25" s="26" t="s">
        <v>22</v>
      </c>
      <c r="F25" s="27"/>
      <c r="G25" s="20" t="s">
        <v>13</v>
      </c>
    </row>
    <row r="26" spans="1:7">
      <c r="A26" s="20" t="s">
        <v>41</v>
      </c>
      <c r="B26" s="20" t="s">
        <v>42</v>
      </c>
      <c r="C26" s="26">
        <v>1</v>
      </c>
      <c r="D26" s="27"/>
      <c r="E26" s="26">
        <v>1.74</v>
      </c>
      <c r="F26" s="27"/>
      <c r="G26" s="21">
        <f>C26*E26</f>
        <v>1.74</v>
      </c>
    </row>
    <row r="27" spans="1:7">
      <c r="A27" s="20" t="s">
        <v>43</v>
      </c>
      <c r="B27" s="20" t="s">
        <v>44</v>
      </c>
      <c r="C27" s="26">
        <v>2</v>
      </c>
      <c r="D27" s="27"/>
      <c r="E27" s="26">
        <v>0.75</v>
      </c>
      <c r="F27" s="27"/>
      <c r="G27" s="21">
        <f>C27*E27</f>
        <v>1.5</v>
      </c>
    </row>
    <row r="28" ht="17.25" spans="1:7">
      <c r="A28" s="20" t="s">
        <v>16</v>
      </c>
      <c r="B28" s="34"/>
      <c r="C28" s="26"/>
      <c r="D28" s="27"/>
      <c r="E28" s="26"/>
      <c r="F28" s="27"/>
      <c r="G28" s="23">
        <f>SUM(G26:G27)</f>
        <v>3.24</v>
      </c>
    </row>
    <row r="29" spans="1:7">
      <c r="A29" s="14" t="s">
        <v>45</v>
      </c>
      <c r="B29" s="15"/>
      <c r="C29" s="15"/>
      <c r="D29" s="15"/>
      <c r="E29" s="15"/>
      <c r="F29" s="15"/>
      <c r="G29" s="16"/>
    </row>
    <row r="30" spans="1:7">
      <c r="A30" s="35" t="s">
        <v>46</v>
      </c>
      <c r="B30" s="36"/>
      <c r="C30" s="36"/>
      <c r="D30" s="36"/>
      <c r="E30" s="15"/>
      <c r="F30" s="15"/>
      <c r="G30" s="16"/>
    </row>
    <row r="31" spans="1:7">
      <c r="A31" s="37" t="s">
        <v>47</v>
      </c>
      <c r="B31" s="37" t="s">
        <v>48</v>
      </c>
      <c r="C31" s="37" t="s">
        <v>49</v>
      </c>
      <c r="D31" s="38"/>
      <c r="E31" s="39" t="s">
        <v>50</v>
      </c>
      <c r="F31" s="27"/>
      <c r="G31" s="20" t="s">
        <v>13</v>
      </c>
    </row>
    <row r="32" spans="1:7">
      <c r="A32" s="20" t="s">
        <v>51</v>
      </c>
      <c r="B32" s="20">
        <v>180000</v>
      </c>
      <c r="C32" s="52">
        <v>5</v>
      </c>
      <c r="D32" s="38"/>
      <c r="E32" s="40">
        <v>1</v>
      </c>
      <c r="F32" s="41"/>
      <c r="G32" s="21">
        <f t="shared" ref="G32:G38" si="0">IFERROR(B32/C32/12/22/8*E32,0)</f>
        <v>17.0454545454545</v>
      </c>
    </row>
    <row r="33" spans="1:7">
      <c r="A33" s="20" t="s">
        <v>77</v>
      </c>
      <c r="B33" s="20">
        <v>138000</v>
      </c>
      <c r="C33" s="26">
        <v>5</v>
      </c>
      <c r="D33" s="27"/>
      <c r="E33" s="39">
        <v>1</v>
      </c>
      <c r="F33" s="27"/>
      <c r="G33" s="21">
        <f t="shared" si="0"/>
        <v>13.0681818181818</v>
      </c>
    </row>
    <row r="34" spans="1:7">
      <c r="A34" s="26" t="s">
        <v>92</v>
      </c>
      <c r="B34" s="20">
        <v>88500</v>
      </c>
      <c r="C34" s="26">
        <v>5</v>
      </c>
      <c r="D34" s="27"/>
      <c r="E34" s="39">
        <v>1</v>
      </c>
      <c r="F34" s="27"/>
      <c r="G34" s="21">
        <f t="shared" si="0"/>
        <v>8.38068181818182</v>
      </c>
    </row>
    <row r="35" spans="1:7">
      <c r="A35" s="26" t="s">
        <v>86</v>
      </c>
      <c r="B35" s="20">
        <v>1188</v>
      </c>
      <c r="C35" s="26">
        <v>5</v>
      </c>
      <c r="D35" s="27"/>
      <c r="E35" s="39">
        <v>1</v>
      </c>
      <c r="F35" s="27"/>
      <c r="G35" s="21">
        <f t="shared" si="0"/>
        <v>0.1125</v>
      </c>
    </row>
    <row r="36" spans="1:7">
      <c r="A36" s="26" t="s">
        <v>52</v>
      </c>
      <c r="B36" s="20">
        <v>4000</v>
      </c>
      <c r="C36" s="26">
        <v>5</v>
      </c>
      <c r="D36" s="27"/>
      <c r="E36" s="39">
        <v>1</v>
      </c>
      <c r="F36" s="27"/>
      <c r="G36" s="21">
        <f t="shared" si="0"/>
        <v>0.378787878787879</v>
      </c>
    </row>
    <row r="37" spans="1:7">
      <c r="A37" s="26" t="s">
        <v>53</v>
      </c>
      <c r="B37" s="20">
        <v>3550</v>
      </c>
      <c r="C37" s="26">
        <v>5</v>
      </c>
      <c r="D37" s="27"/>
      <c r="E37" s="39">
        <v>1</v>
      </c>
      <c r="F37" s="27"/>
      <c r="G37" s="21">
        <f t="shared" si="0"/>
        <v>0.336174242424242</v>
      </c>
    </row>
    <row r="38" spans="1:7">
      <c r="A38" s="26" t="s">
        <v>87</v>
      </c>
      <c r="B38" s="20">
        <v>5000</v>
      </c>
      <c r="C38" s="26">
        <v>5</v>
      </c>
      <c r="D38" s="27"/>
      <c r="E38" s="39">
        <v>1</v>
      </c>
      <c r="F38" s="27"/>
      <c r="G38" s="21">
        <f t="shared" si="0"/>
        <v>0.473484848484848</v>
      </c>
    </row>
    <row r="39" ht="17.25" spans="1:7">
      <c r="A39" s="26" t="s">
        <v>16</v>
      </c>
      <c r="B39" s="34"/>
      <c r="C39" s="26"/>
      <c r="D39" s="27"/>
      <c r="E39" s="39"/>
      <c r="F39" s="27"/>
      <c r="G39" s="21">
        <f>SUM(G32:G38)</f>
        <v>39.7952651515152</v>
      </c>
    </row>
    <row r="40" spans="1:7">
      <c r="A40" s="42" t="s">
        <v>54</v>
      </c>
      <c r="B40" s="43"/>
      <c r="C40" s="43"/>
      <c r="D40" s="43"/>
      <c r="E40" s="43"/>
      <c r="F40" s="43"/>
      <c r="G40" s="44"/>
    </row>
    <row r="41" ht="30" spans="1:7">
      <c r="A41" s="17" t="s">
        <v>35</v>
      </c>
      <c r="B41" s="17" t="s">
        <v>48</v>
      </c>
      <c r="C41" s="18" t="s">
        <v>55</v>
      </c>
      <c r="D41" s="17" t="s">
        <v>56</v>
      </c>
      <c r="E41" s="17" t="s">
        <v>49</v>
      </c>
      <c r="F41" s="17" t="s">
        <v>50</v>
      </c>
      <c r="G41" s="17" t="s">
        <v>13</v>
      </c>
    </row>
    <row r="42" ht="15" spans="1:7">
      <c r="A42" s="20" t="s">
        <v>88</v>
      </c>
      <c r="B42" s="45">
        <v>46244103.63</v>
      </c>
      <c r="C42" s="20">
        <v>13777</v>
      </c>
      <c r="D42" s="20">
        <v>580</v>
      </c>
      <c r="E42" s="20">
        <v>50</v>
      </c>
      <c r="F42" s="20">
        <v>1</v>
      </c>
      <c r="G42" s="21">
        <f>IFERROR(B42/C42/E42/12/22/8*D42*F42,0)</f>
        <v>18.4359610834428</v>
      </c>
    </row>
    <row r="43" ht="17.25" spans="1:7">
      <c r="A43" s="20" t="s">
        <v>16</v>
      </c>
      <c r="B43" s="20"/>
      <c r="C43" s="20"/>
      <c r="D43" s="20"/>
      <c r="E43" s="20"/>
      <c r="F43" s="20"/>
      <c r="G43" s="33">
        <f>SUM(G42:G42)</f>
        <v>18.4359610834428</v>
      </c>
    </row>
    <row r="44" ht="15" spans="1:7">
      <c r="A44" s="24" t="s">
        <v>58</v>
      </c>
      <c r="B44" s="24"/>
      <c r="C44" s="24"/>
      <c r="D44" s="24"/>
      <c r="E44" s="24"/>
      <c r="F44" s="24"/>
      <c r="G44" s="24"/>
    </row>
    <row r="45" spans="1:7">
      <c r="A45" s="14" t="s">
        <v>59</v>
      </c>
      <c r="B45" s="15"/>
      <c r="C45" s="15"/>
      <c r="D45" s="15"/>
      <c r="E45" s="15"/>
      <c r="F45" s="16"/>
      <c r="G45" s="21">
        <f>(G9+G14+G19+G28+G39+G43)*G46</f>
        <v>128.162020722292</v>
      </c>
    </row>
    <row r="46" spans="1:7">
      <c r="A46" s="14" t="s">
        <v>60</v>
      </c>
      <c r="B46" s="15"/>
      <c r="C46" s="15"/>
      <c r="D46" s="15"/>
      <c r="E46" s="15"/>
      <c r="F46" s="16"/>
      <c r="G46" s="28">
        <v>0.18</v>
      </c>
    </row>
    <row r="47" spans="1:7">
      <c r="A47" s="46" t="s">
        <v>61</v>
      </c>
      <c r="B47" s="47"/>
      <c r="C47" s="47"/>
      <c r="D47" s="47"/>
      <c r="E47" s="47"/>
      <c r="F47" s="48"/>
      <c r="G47" s="28">
        <f>G48</f>
        <v>0.16</v>
      </c>
    </row>
    <row r="48" spans="1:7">
      <c r="A48" s="14" t="s">
        <v>62</v>
      </c>
      <c r="B48" s="15"/>
      <c r="C48" s="15"/>
      <c r="D48" s="15"/>
      <c r="E48" s="15"/>
      <c r="F48" s="16"/>
      <c r="G48" s="28">
        <v>0.16</v>
      </c>
    </row>
    <row r="49" ht="17.25" spans="1:7">
      <c r="A49" s="49" t="s">
        <v>16</v>
      </c>
      <c r="B49" s="50"/>
      <c r="C49" s="50"/>
      <c r="D49" s="50"/>
      <c r="E49" s="50"/>
      <c r="F49" s="51"/>
      <c r="G49" s="33">
        <f>G45+G47</f>
        <v>128.322020722292</v>
      </c>
    </row>
    <row r="50" ht="17.25" spans="1:7">
      <c r="A50" s="14" t="s">
        <v>63</v>
      </c>
      <c r="B50" s="15"/>
      <c r="C50" s="15"/>
      <c r="D50" s="15"/>
      <c r="E50" s="15"/>
      <c r="F50" s="16"/>
      <c r="G50" s="23">
        <f>G9+G14+G19+G23+G28+G39+G43+G49</f>
        <v>933.33324695725</v>
      </c>
    </row>
    <row r="51" ht="15" spans="1:7">
      <c r="A51" s="46" t="s">
        <v>64</v>
      </c>
      <c r="B51" s="47"/>
      <c r="C51" s="47"/>
      <c r="D51" s="47"/>
      <c r="E51" s="47"/>
      <c r="F51" s="47"/>
      <c r="G51" s="48"/>
    </row>
    <row r="73" ht="13.5"/>
  </sheetData>
  <mergeCells count="74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A15:G15"/>
    <mergeCell ref="C16:D16"/>
    <mergeCell ref="E16:F16"/>
    <mergeCell ref="C17:D17"/>
    <mergeCell ref="E17:F17"/>
    <mergeCell ref="C18:D18"/>
    <mergeCell ref="E18:F18"/>
    <mergeCell ref="C19:D19"/>
    <mergeCell ref="E19:F19"/>
    <mergeCell ref="A20:G20"/>
    <mergeCell ref="C21:D21"/>
    <mergeCell ref="E21:F21"/>
    <mergeCell ref="C22:D22"/>
    <mergeCell ref="E22:F22"/>
    <mergeCell ref="C23:D23"/>
    <mergeCell ref="E23:F23"/>
    <mergeCell ref="A24:G24"/>
    <mergeCell ref="C25:D25"/>
    <mergeCell ref="E25:F25"/>
    <mergeCell ref="C26:D26"/>
    <mergeCell ref="E26:F26"/>
    <mergeCell ref="C27:D27"/>
    <mergeCell ref="E27:F27"/>
    <mergeCell ref="C28:D28"/>
    <mergeCell ref="E28:F28"/>
    <mergeCell ref="A29:G29"/>
    <mergeCell ref="A30:G30"/>
    <mergeCell ref="C31:D31"/>
    <mergeCell ref="E31:F31"/>
    <mergeCell ref="C32:D32"/>
    <mergeCell ref="E32:F32"/>
    <mergeCell ref="C33:D33"/>
    <mergeCell ref="E33:F33"/>
    <mergeCell ref="C34:D34"/>
    <mergeCell ref="E34:F34"/>
    <mergeCell ref="C35:D35"/>
    <mergeCell ref="E35:F35"/>
    <mergeCell ref="C36:D36"/>
    <mergeCell ref="E36:F36"/>
    <mergeCell ref="C37:D37"/>
    <mergeCell ref="E37:F37"/>
    <mergeCell ref="C38:D38"/>
    <mergeCell ref="E38:F38"/>
    <mergeCell ref="C39:D39"/>
    <mergeCell ref="E39:F39"/>
    <mergeCell ref="A40:G40"/>
    <mergeCell ref="A44:G44"/>
    <mergeCell ref="A45:F45"/>
    <mergeCell ref="A46:F46"/>
    <mergeCell ref="A47:F47"/>
    <mergeCell ref="A48:F48"/>
    <mergeCell ref="A49:F49"/>
    <mergeCell ref="A50:F50"/>
    <mergeCell ref="A51:G51"/>
  </mergeCells>
  <pageMargins left="0.7" right="0.7" top="0.75" bottom="0.75" header="0.3" footer="0.3"/>
  <pageSetup paperSize="9" scale="83" orientation="portrait"/>
  <headerFooter/>
  <legacy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85"/>
  <sheetViews>
    <sheetView topLeftCell="A54" workbookViewId="0">
      <selection activeCell="B74" sqref="B74"/>
    </sheetView>
  </sheetViews>
  <sheetFormatPr defaultColWidth="8.75" defaultRowHeight="16.5"/>
  <cols>
    <col min="1" max="1" width="19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189</v>
      </c>
      <c r="C4" s="10" t="s">
        <v>6</v>
      </c>
      <c r="D4" s="11" t="s">
        <v>190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ht="15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2</v>
      </c>
      <c r="C7" s="18">
        <v>2</v>
      </c>
      <c r="D7" s="19"/>
      <c r="E7" s="18">
        <v>96.35</v>
      </c>
      <c r="F7" s="19"/>
      <c r="G7" s="21">
        <f>B7*C7*E7</f>
        <v>385.4</v>
      </c>
    </row>
    <row r="8" ht="16.15" customHeight="1" spans="1:12">
      <c r="A8" s="20" t="s">
        <v>15</v>
      </c>
      <c r="B8" s="20">
        <v>2</v>
      </c>
      <c r="C8" s="18">
        <v>2</v>
      </c>
      <c r="D8" s="19"/>
      <c r="E8" s="18">
        <v>206.68</v>
      </c>
      <c r="F8" s="19"/>
      <c r="G8" s="21">
        <f>B8*C8*E8</f>
        <v>826.72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1212.12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spans="1:12">
      <c r="A13" s="20" t="s">
        <v>100</v>
      </c>
      <c r="B13" s="114" t="s">
        <v>33</v>
      </c>
      <c r="C13" s="26">
        <v>2</v>
      </c>
      <c r="D13" s="27"/>
      <c r="E13" s="26">
        <v>42</v>
      </c>
      <c r="F13" s="27"/>
      <c r="G13" s="28">
        <f>C13*E13</f>
        <v>84</v>
      </c>
    </row>
    <row r="14" ht="17.25" spans="1:12">
      <c r="A14" s="20" t="s">
        <v>99</v>
      </c>
      <c r="B14" s="22" t="s">
        <v>103</v>
      </c>
      <c r="C14" s="26">
        <v>1</v>
      </c>
      <c r="D14" s="27"/>
      <c r="E14" s="26">
        <v>0.33</v>
      </c>
      <c r="F14" s="27"/>
      <c r="G14" s="28">
        <f>C14*E14</f>
        <v>0.33</v>
      </c>
    </row>
    <row r="15" ht="17.25" spans="1:12">
      <c r="A15" s="20" t="s">
        <v>101</v>
      </c>
      <c r="B15" s="22" t="s">
        <v>33</v>
      </c>
      <c r="C15" s="26">
        <v>1</v>
      </c>
      <c r="D15" s="27"/>
      <c r="E15" s="26">
        <v>38</v>
      </c>
      <c r="F15" s="27"/>
      <c r="G15" s="28">
        <f>C15*E15</f>
        <v>38</v>
      </c>
    </row>
    <row r="16" ht="17.25" spans="1:12">
      <c r="A16" s="20" t="s">
        <v>102</v>
      </c>
      <c r="B16" s="22" t="s">
        <v>103</v>
      </c>
      <c r="C16" s="26">
        <v>1</v>
      </c>
      <c r="D16" s="27"/>
      <c r="E16" s="26">
        <v>10</v>
      </c>
      <c r="F16" s="27"/>
      <c r="G16" s="21">
        <f>C16*E16</f>
        <v>10</v>
      </c>
    </row>
    <row r="17" ht="17.25" spans="1:7">
      <c r="A17" s="20" t="s">
        <v>16</v>
      </c>
      <c r="B17" s="22"/>
      <c r="C17" s="26"/>
      <c r="D17" s="27"/>
      <c r="E17" s="26"/>
      <c r="F17" s="27"/>
      <c r="G17" s="23">
        <f>SUM(G13:G16)</f>
        <v>132.33</v>
      </c>
    </row>
    <row r="18" spans="1:7">
      <c r="A18" s="14" t="s">
        <v>23</v>
      </c>
      <c r="B18" s="15"/>
      <c r="C18" s="15"/>
      <c r="D18" s="15"/>
      <c r="E18" s="15"/>
      <c r="F18" s="15"/>
      <c r="G18" s="16"/>
    </row>
    <row r="19" spans="1:7">
      <c r="A19" s="20" t="s">
        <v>19</v>
      </c>
      <c r="B19" s="20" t="s">
        <v>20</v>
      </c>
      <c r="C19" s="26" t="s">
        <v>21</v>
      </c>
      <c r="D19" s="27"/>
      <c r="E19" s="26" t="s">
        <v>22</v>
      </c>
      <c r="F19" s="27"/>
      <c r="G19" s="20" t="s">
        <v>13</v>
      </c>
    </row>
    <row r="20" spans="1:7">
      <c r="A20" s="20" t="s">
        <v>24</v>
      </c>
      <c r="B20" s="20" t="s">
        <v>25</v>
      </c>
      <c r="C20" s="26">
        <v>4</v>
      </c>
      <c r="D20" s="27"/>
      <c r="E20" s="26">
        <v>0.32</v>
      </c>
      <c r="F20" s="27"/>
      <c r="G20" s="28">
        <f t="shared" ref="G20:G33" si="0">C20*E20</f>
        <v>1.28</v>
      </c>
    </row>
    <row r="21" spans="1:7">
      <c r="A21" s="20" t="s">
        <v>26</v>
      </c>
      <c r="B21" s="20" t="s">
        <v>25</v>
      </c>
      <c r="C21" s="26">
        <v>4</v>
      </c>
      <c r="D21" s="27"/>
      <c r="E21" s="26">
        <v>0.45</v>
      </c>
      <c r="F21" s="27"/>
      <c r="G21" s="28">
        <f t="shared" si="0"/>
        <v>1.8</v>
      </c>
    </row>
    <row r="22" spans="1:7">
      <c r="A22" s="20" t="s">
        <v>27</v>
      </c>
      <c r="B22" s="20" t="s">
        <v>28</v>
      </c>
      <c r="C22" s="26">
        <v>3</v>
      </c>
      <c r="D22" s="27"/>
      <c r="E22" s="26">
        <v>2.3</v>
      </c>
      <c r="F22" s="27"/>
      <c r="G22" s="28">
        <f t="shared" si="0"/>
        <v>6.9</v>
      </c>
    </row>
    <row r="23" spans="1:7">
      <c r="A23" s="20" t="s">
        <v>29</v>
      </c>
      <c r="B23" s="20" t="s">
        <v>25</v>
      </c>
      <c r="C23" s="26">
        <v>1</v>
      </c>
      <c r="D23" s="27"/>
      <c r="E23" s="26">
        <v>3.5</v>
      </c>
      <c r="F23" s="27"/>
      <c r="G23" s="28">
        <f t="shared" si="0"/>
        <v>3.5</v>
      </c>
    </row>
    <row r="24" spans="1:7">
      <c r="A24" s="20" t="s">
        <v>30</v>
      </c>
      <c r="B24" s="20" t="s">
        <v>31</v>
      </c>
      <c r="C24" s="26">
        <v>0.5</v>
      </c>
      <c r="D24" s="27"/>
      <c r="E24" s="26">
        <v>5.7</v>
      </c>
      <c r="F24" s="27"/>
      <c r="G24" s="28">
        <f t="shared" si="0"/>
        <v>2.85</v>
      </c>
    </row>
    <row r="25" spans="1:7">
      <c r="A25" s="20" t="s">
        <v>32</v>
      </c>
      <c r="B25" s="20" t="s">
        <v>33</v>
      </c>
      <c r="C25" s="26">
        <v>1</v>
      </c>
      <c r="D25" s="27"/>
      <c r="E25" s="26">
        <v>0.38</v>
      </c>
      <c r="F25" s="27"/>
      <c r="G25" s="28">
        <f t="shared" si="0"/>
        <v>0.38</v>
      </c>
    </row>
    <row r="26" spans="1:7">
      <c r="A26" s="20" t="s">
        <v>83</v>
      </c>
      <c r="B26" s="20" t="s">
        <v>84</v>
      </c>
      <c r="C26" s="26">
        <v>2</v>
      </c>
      <c r="D26" s="27"/>
      <c r="E26" s="26">
        <v>7.6</v>
      </c>
      <c r="F26" s="27"/>
      <c r="G26" s="28">
        <f t="shared" si="0"/>
        <v>15.2</v>
      </c>
    </row>
    <row r="27" spans="1:7">
      <c r="A27" s="29" t="s">
        <v>85</v>
      </c>
      <c r="B27" s="29" t="s">
        <v>25</v>
      </c>
      <c r="C27" s="26">
        <v>1</v>
      </c>
      <c r="D27" s="27"/>
      <c r="E27" s="31">
        <v>280</v>
      </c>
      <c r="F27" s="32"/>
      <c r="G27" s="28">
        <f t="shared" si="0"/>
        <v>280</v>
      </c>
    </row>
    <row r="28" spans="1:7">
      <c r="A28" s="29" t="s">
        <v>80</v>
      </c>
      <c r="B28" s="29" t="s">
        <v>33</v>
      </c>
      <c r="C28" s="26">
        <v>5</v>
      </c>
      <c r="D28" s="27"/>
      <c r="E28" s="31">
        <v>0.7</v>
      </c>
      <c r="F28" s="32"/>
      <c r="G28" s="28">
        <f t="shared" si="0"/>
        <v>3.5</v>
      </c>
    </row>
    <row r="29" ht="17.25" spans="1:7">
      <c r="A29" s="29" t="s">
        <v>16</v>
      </c>
      <c r="B29" s="30"/>
      <c r="C29" s="31"/>
      <c r="D29" s="32"/>
      <c r="E29" s="31"/>
      <c r="F29" s="32"/>
      <c r="G29" s="33">
        <f>SUM(G20:G28)</f>
        <v>315.41</v>
      </c>
    </row>
    <row r="30" spans="1:7">
      <c r="A30" s="24" t="s">
        <v>34</v>
      </c>
      <c r="B30" s="24"/>
      <c r="C30" s="24"/>
      <c r="D30" s="24"/>
      <c r="E30" s="24"/>
      <c r="F30" s="24"/>
      <c r="G30" s="24"/>
    </row>
    <row r="31" spans="1:7">
      <c r="A31" s="20" t="s">
        <v>35</v>
      </c>
      <c r="B31" s="20" t="s">
        <v>36</v>
      </c>
      <c r="C31" s="26" t="s">
        <v>21</v>
      </c>
      <c r="D31" s="27"/>
      <c r="E31" s="26" t="s">
        <v>37</v>
      </c>
      <c r="F31" s="27"/>
      <c r="G31" s="20" t="s">
        <v>38</v>
      </c>
    </row>
    <row r="32" ht="17.25" spans="1:7">
      <c r="A32" s="20" t="s">
        <v>140</v>
      </c>
      <c r="B32" s="22" t="s">
        <v>160</v>
      </c>
      <c r="C32" s="26">
        <v>2</v>
      </c>
      <c r="D32" s="27"/>
      <c r="E32" s="26">
        <v>93</v>
      </c>
      <c r="F32" s="27"/>
      <c r="G32" s="21">
        <f>C32*E32</f>
        <v>186</v>
      </c>
    </row>
    <row r="33" ht="17.25" spans="1:7">
      <c r="A33" s="20" t="s">
        <v>16</v>
      </c>
      <c r="B33" s="22"/>
      <c r="C33" s="26"/>
      <c r="D33" s="27"/>
      <c r="E33" s="26"/>
      <c r="F33" s="27"/>
      <c r="G33" s="21">
        <f>SUM(G32:G32)</f>
        <v>186</v>
      </c>
    </row>
    <row r="34" spans="1:7">
      <c r="A34" s="14" t="s">
        <v>39</v>
      </c>
      <c r="B34" s="15"/>
      <c r="C34" s="15"/>
      <c r="D34" s="15"/>
      <c r="E34" s="15"/>
      <c r="F34" s="15"/>
      <c r="G34" s="16"/>
    </row>
    <row r="35" spans="1:7">
      <c r="A35" s="20" t="s">
        <v>35</v>
      </c>
      <c r="B35" s="20" t="s">
        <v>36</v>
      </c>
      <c r="C35" s="26" t="s">
        <v>40</v>
      </c>
      <c r="D35" s="27"/>
      <c r="E35" s="26" t="s">
        <v>22</v>
      </c>
      <c r="F35" s="27"/>
      <c r="G35" s="20" t="s">
        <v>13</v>
      </c>
    </row>
    <row r="36" spans="1:7">
      <c r="A36" s="20" t="s">
        <v>41</v>
      </c>
      <c r="B36" s="20" t="s">
        <v>42</v>
      </c>
      <c r="C36" s="26">
        <v>1</v>
      </c>
      <c r="D36" s="27"/>
      <c r="E36" s="26">
        <v>1.74</v>
      </c>
      <c r="F36" s="27"/>
      <c r="G36" s="21">
        <f>C36*E36</f>
        <v>1.74</v>
      </c>
    </row>
    <row r="37" spans="1:7">
      <c r="A37" s="20" t="s">
        <v>43</v>
      </c>
      <c r="B37" s="20" t="s">
        <v>44</v>
      </c>
      <c r="C37" s="26">
        <v>2</v>
      </c>
      <c r="D37" s="27"/>
      <c r="E37" s="26">
        <v>0.75</v>
      </c>
      <c r="F37" s="27"/>
      <c r="G37" s="21">
        <f>C37*E37</f>
        <v>1.5</v>
      </c>
    </row>
    <row r="38" ht="17.25" spans="1:7">
      <c r="A38" s="20" t="s">
        <v>16</v>
      </c>
      <c r="B38" s="34"/>
      <c r="C38" s="26"/>
      <c r="D38" s="27"/>
      <c r="E38" s="26"/>
      <c r="F38" s="27"/>
      <c r="G38" s="23">
        <f>SUM(G36:G37)</f>
        <v>3.24</v>
      </c>
    </row>
    <row r="39" spans="1:7">
      <c r="A39" s="14" t="s">
        <v>45</v>
      </c>
      <c r="B39" s="15"/>
      <c r="C39" s="15"/>
      <c r="D39" s="15"/>
      <c r="E39" s="15"/>
      <c r="F39" s="15"/>
      <c r="G39" s="16"/>
    </row>
    <row r="40" spans="1:7">
      <c r="A40" s="35" t="s">
        <v>46</v>
      </c>
      <c r="B40" s="36"/>
      <c r="C40" s="36"/>
      <c r="D40" s="36"/>
      <c r="E40" s="15"/>
      <c r="F40" s="15"/>
      <c r="G40" s="16"/>
    </row>
    <row r="41" spans="1:7">
      <c r="A41" s="37" t="s">
        <v>47</v>
      </c>
      <c r="B41" s="37" t="s">
        <v>48</v>
      </c>
      <c r="C41" s="37" t="s">
        <v>49</v>
      </c>
      <c r="D41" s="38"/>
      <c r="E41" s="39" t="s">
        <v>50</v>
      </c>
      <c r="F41" s="27"/>
      <c r="G41" s="20" t="s">
        <v>13</v>
      </c>
    </row>
    <row r="42" spans="1:7">
      <c r="A42" s="20" t="s">
        <v>51</v>
      </c>
      <c r="B42" s="20">
        <v>180000</v>
      </c>
      <c r="C42" s="52">
        <v>5</v>
      </c>
      <c r="D42" s="38"/>
      <c r="E42" s="40">
        <v>2</v>
      </c>
      <c r="F42" s="41"/>
      <c r="G42" s="21">
        <f t="shared" ref="G42:G48" si="1">IFERROR(B42/C42/12/22/8*E42,0)</f>
        <v>34.0909090909091</v>
      </c>
    </row>
    <row r="43" spans="1:7">
      <c r="A43" s="20" t="s">
        <v>77</v>
      </c>
      <c r="B43" s="20">
        <v>138000</v>
      </c>
      <c r="C43" s="26">
        <v>5</v>
      </c>
      <c r="D43" s="27"/>
      <c r="E43" s="40">
        <v>2</v>
      </c>
      <c r="F43" s="41"/>
      <c r="G43" s="21">
        <f t="shared" si="1"/>
        <v>26.1363636363636</v>
      </c>
    </row>
    <row r="44" spans="1:7">
      <c r="A44" s="26" t="s">
        <v>92</v>
      </c>
      <c r="B44" s="20">
        <v>88500</v>
      </c>
      <c r="C44" s="26">
        <v>5</v>
      </c>
      <c r="D44" s="27"/>
      <c r="E44" s="40">
        <v>2</v>
      </c>
      <c r="F44" s="41"/>
      <c r="G44" s="21">
        <f t="shared" si="1"/>
        <v>16.7613636363636</v>
      </c>
    </row>
    <row r="45" spans="1:7">
      <c r="A45" s="26" t="s">
        <v>86</v>
      </c>
      <c r="B45" s="20">
        <v>1188</v>
      </c>
      <c r="C45" s="26">
        <v>5</v>
      </c>
      <c r="D45" s="27"/>
      <c r="E45" s="40">
        <v>2</v>
      </c>
      <c r="F45" s="41"/>
      <c r="G45" s="21">
        <f t="shared" si="1"/>
        <v>0.225</v>
      </c>
    </row>
    <row r="46" spans="1:7">
      <c r="A46" s="26" t="s">
        <v>52</v>
      </c>
      <c r="B46" s="20">
        <v>4000</v>
      </c>
      <c r="C46" s="26">
        <v>5</v>
      </c>
      <c r="D46" s="27"/>
      <c r="E46" s="40">
        <v>2</v>
      </c>
      <c r="F46" s="41"/>
      <c r="G46" s="21">
        <f t="shared" si="1"/>
        <v>0.757575757575758</v>
      </c>
    </row>
    <row r="47" spans="1:7">
      <c r="A47" s="26" t="s">
        <v>53</v>
      </c>
      <c r="B47" s="20">
        <v>3550</v>
      </c>
      <c r="C47" s="26">
        <v>5</v>
      </c>
      <c r="D47" s="27"/>
      <c r="E47" s="40">
        <v>2</v>
      </c>
      <c r="F47" s="41"/>
      <c r="G47" s="21">
        <f t="shared" si="1"/>
        <v>0.672348484848485</v>
      </c>
    </row>
    <row r="48" spans="1:7">
      <c r="A48" s="26" t="s">
        <v>87</v>
      </c>
      <c r="B48" s="20">
        <v>5000</v>
      </c>
      <c r="C48" s="26">
        <v>5</v>
      </c>
      <c r="D48" s="27"/>
      <c r="E48" s="40">
        <v>2</v>
      </c>
      <c r="F48" s="41"/>
      <c r="G48" s="21">
        <f t="shared" si="1"/>
        <v>0.946969696969697</v>
      </c>
    </row>
    <row r="49" ht="17.25" spans="1:7">
      <c r="A49" s="26" t="s">
        <v>16</v>
      </c>
      <c r="B49" s="34"/>
      <c r="C49" s="26"/>
      <c r="D49" s="27"/>
      <c r="E49" s="39"/>
      <c r="F49" s="27"/>
      <c r="G49" s="21">
        <f>SUM(G42:G48)</f>
        <v>79.5905303030303</v>
      </c>
    </row>
    <row r="50" spans="1:7">
      <c r="A50" s="42" t="s">
        <v>54</v>
      </c>
      <c r="B50" s="43"/>
      <c r="C50" s="43"/>
      <c r="D50" s="43"/>
      <c r="E50" s="43"/>
      <c r="F50" s="43"/>
      <c r="G50" s="44"/>
    </row>
    <row r="51" ht="30" spans="1:7">
      <c r="A51" s="17" t="s">
        <v>35</v>
      </c>
      <c r="B51" s="17" t="s">
        <v>48</v>
      </c>
      <c r="C51" s="18" t="s">
        <v>55</v>
      </c>
      <c r="D51" s="17" t="s">
        <v>56</v>
      </c>
      <c r="E51" s="17" t="s">
        <v>49</v>
      </c>
      <c r="F51" s="17" t="s">
        <v>50</v>
      </c>
      <c r="G51" s="17" t="s">
        <v>13</v>
      </c>
    </row>
    <row r="52" spans="1:7">
      <c r="A52" s="20" t="s">
        <v>88</v>
      </c>
      <c r="B52" s="45">
        <v>46244103.63</v>
      </c>
      <c r="C52" s="20">
        <v>13777</v>
      </c>
      <c r="D52" s="20">
        <v>580</v>
      </c>
      <c r="E52" s="20">
        <v>50</v>
      </c>
      <c r="F52" s="20">
        <v>2</v>
      </c>
      <c r="G52" s="21">
        <f>IFERROR(B52/C52/E52/12/22/8*D52*F52,0)</f>
        <v>36.8719221668855</v>
      </c>
    </row>
    <row r="53" spans="1:7">
      <c r="A53" s="20"/>
      <c r="B53" s="20"/>
      <c r="C53" s="20"/>
      <c r="D53" s="20"/>
      <c r="E53" s="20"/>
      <c r="F53" s="20"/>
      <c r="G53" s="21">
        <f>IFERROR(B53/C53/E53/12/22/8*D53*F53,0)</f>
        <v>0</v>
      </c>
    </row>
    <row r="54" ht="17.25" spans="1:7">
      <c r="A54" s="20" t="s">
        <v>16</v>
      </c>
      <c r="B54" s="20"/>
      <c r="C54" s="20"/>
      <c r="D54" s="20"/>
      <c r="E54" s="20"/>
      <c r="F54" s="20"/>
      <c r="G54" s="33">
        <f>SUM(G52:G53)</f>
        <v>36.8719221668855</v>
      </c>
    </row>
    <row r="55" spans="1:7">
      <c r="A55" s="24" t="s">
        <v>58</v>
      </c>
      <c r="B55" s="24"/>
      <c r="C55" s="24"/>
      <c r="D55" s="24"/>
      <c r="E55" s="24"/>
      <c r="F55" s="24"/>
      <c r="G55" s="24"/>
    </row>
    <row r="56" spans="1:7">
      <c r="A56" s="14" t="s">
        <v>59</v>
      </c>
      <c r="B56" s="15"/>
      <c r="C56" s="15"/>
      <c r="D56" s="15"/>
      <c r="E56" s="15"/>
      <c r="F56" s="16"/>
      <c r="G56" s="21">
        <f>(G9+G17+G29+G38+G49+G54)*G57</f>
        <v>320.321241444585</v>
      </c>
    </row>
    <row r="57" spans="1:7">
      <c r="A57" s="14" t="s">
        <v>60</v>
      </c>
      <c r="B57" s="15"/>
      <c r="C57" s="15"/>
      <c r="D57" s="15"/>
      <c r="E57" s="15"/>
      <c r="F57" s="16"/>
      <c r="G57" s="28">
        <v>0.18</v>
      </c>
    </row>
    <row r="58" spans="1:7">
      <c r="A58" s="46" t="s">
        <v>61</v>
      </c>
      <c r="B58" s="47"/>
      <c r="C58" s="47"/>
      <c r="D58" s="47"/>
      <c r="E58" s="47"/>
      <c r="F58" s="48"/>
      <c r="G58" s="28">
        <f>G59</f>
        <v>0.16</v>
      </c>
    </row>
    <row r="59" spans="1:7">
      <c r="A59" s="14" t="s">
        <v>62</v>
      </c>
      <c r="B59" s="15"/>
      <c r="C59" s="15"/>
      <c r="D59" s="15"/>
      <c r="E59" s="15"/>
      <c r="F59" s="16"/>
      <c r="G59" s="28">
        <v>0.16</v>
      </c>
    </row>
    <row r="60" ht="17.25" spans="1:7">
      <c r="A60" s="49" t="s">
        <v>16</v>
      </c>
      <c r="B60" s="50"/>
      <c r="C60" s="50"/>
      <c r="D60" s="50"/>
      <c r="E60" s="50"/>
      <c r="F60" s="51"/>
      <c r="G60" s="33">
        <f>G56+G58</f>
        <v>320.481241444585</v>
      </c>
    </row>
    <row r="61" ht="17.25" spans="1:7">
      <c r="A61" s="14" t="s">
        <v>63</v>
      </c>
      <c r="B61" s="15"/>
      <c r="C61" s="15"/>
      <c r="D61" s="15"/>
      <c r="E61" s="15"/>
      <c r="F61" s="16"/>
      <c r="G61" s="23">
        <f>G9+G17+G29+G33+G38+G49+G54+G60</f>
        <v>2286.0436939145</v>
      </c>
    </row>
    <row r="62" ht="15" spans="1:7">
      <c r="A62" s="46" t="s">
        <v>64</v>
      </c>
      <c r="B62" s="47"/>
      <c r="C62" s="47"/>
      <c r="D62" s="47"/>
      <c r="E62" s="47"/>
      <c r="F62" s="47"/>
      <c r="G62" s="48"/>
    </row>
    <row r="85" ht="13.5"/>
  </sheetData>
  <mergeCells count="94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A18:G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A30:G30"/>
    <mergeCell ref="C31:D31"/>
    <mergeCell ref="E31:F31"/>
    <mergeCell ref="C32:D32"/>
    <mergeCell ref="E32:F32"/>
    <mergeCell ref="C33:D33"/>
    <mergeCell ref="E33:F33"/>
    <mergeCell ref="A34:G34"/>
    <mergeCell ref="C35:D35"/>
    <mergeCell ref="E35:F35"/>
    <mergeCell ref="C36:D36"/>
    <mergeCell ref="E36:F36"/>
    <mergeCell ref="C37:D37"/>
    <mergeCell ref="E37:F37"/>
    <mergeCell ref="C38:D38"/>
    <mergeCell ref="E38:F38"/>
    <mergeCell ref="A39:G39"/>
    <mergeCell ref="A40:G40"/>
    <mergeCell ref="C41:D41"/>
    <mergeCell ref="E41:F41"/>
    <mergeCell ref="C42:D42"/>
    <mergeCell ref="E42:F42"/>
    <mergeCell ref="C43:D43"/>
    <mergeCell ref="E43:F43"/>
    <mergeCell ref="C44:D44"/>
    <mergeCell ref="E44:F44"/>
    <mergeCell ref="C45:D45"/>
    <mergeCell ref="E45:F45"/>
    <mergeCell ref="C46:D46"/>
    <mergeCell ref="E46:F46"/>
    <mergeCell ref="C47:D47"/>
    <mergeCell ref="E47:F47"/>
    <mergeCell ref="C48:D48"/>
    <mergeCell ref="E48:F48"/>
    <mergeCell ref="C49:D49"/>
    <mergeCell ref="E49:F49"/>
    <mergeCell ref="A50:G50"/>
    <mergeCell ref="A55:G55"/>
    <mergeCell ref="A56:F56"/>
    <mergeCell ref="A57:F57"/>
    <mergeCell ref="A58:F58"/>
    <mergeCell ref="A59:F59"/>
    <mergeCell ref="A60:F60"/>
    <mergeCell ref="A61:F61"/>
    <mergeCell ref="A62:G62"/>
  </mergeCells>
  <pageMargins left="0.7" right="0.7" top="0.354166666666667" bottom="0.314583333333333" header="0.3" footer="0.3"/>
  <pageSetup paperSize="9" scale="74" orientation="portrait"/>
  <headerFooter/>
  <legacyDrawing r:id="rId2"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74"/>
  <sheetViews>
    <sheetView topLeftCell="A42" workbookViewId="0">
      <selection activeCell="A51" sqref="$A51:$XFD73"/>
    </sheetView>
  </sheetViews>
  <sheetFormatPr defaultColWidth="8.75" defaultRowHeight="16.5"/>
  <cols>
    <col min="1" max="1" width="13.3666666666667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191</v>
      </c>
      <c r="C4" s="10" t="s">
        <v>6</v>
      </c>
      <c r="D4" s="11" t="s">
        <v>192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ht="15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2</v>
      </c>
      <c r="C7" s="18">
        <v>2</v>
      </c>
      <c r="D7" s="19"/>
      <c r="E7" s="18">
        <v>96.35</v>
      </c>
      <c r="F7" s="19"/>
      <c r="G7" s="21">
        <f>B7*C7*E7</f>
        <v>385.4</v>
      </c>
    </row>
    <row r="8" ht="16.15" customHeight="1" spans="1:12">
      <c r="A8" s="20" t="s">
        <v>15</v>
      </c>
      <c r="B8" s="20">
        <v>2</v>
      </c>
      <c r="C8" s="18">
        <v>2</v>
      </c>
      <c r="D8" s="19"/>
      <c r="E8" s="18">
        <v>206.68</v>
      </c>
      <c r="F8" s="19"/>
      <c r="G8" s="21">
        <f>B8*C8*E8</f>
        <v>826.72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1212.12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ht="17.25" spans="1:12">
      <c r="A13" s="20"/>
      <c r="B13" s="22"/>
      <c r="C13" s="26"/>
      <c r="D13" s="27"/>
      <c r="E13" s="26"/>
      <c r="F13" s="27"/>
      <c r="G13" s="28"/>
    </row>
    <row r="14" ht="17.25" spans="1:12">
      <c r="A14" s="20" t="s">
        <v>16</v>
      </c>
      <c r="B14" s="22"/>
      <c r="C14" s="26"/>
      <c r="D14" s="27"/>
      <c r="E14" s="26"/>
      <c r="F14" s="27"/>
      <c r="G14" s="23">
        <f>SUM(G13:G13)</f>
        <v>0</v>
      </c>
    </row>
    <row r="15" spans="1:12">
      <c r="A15" s="14" t="s">
        <v>23</v>
      </c>
      <c r="B15" s="15"/>
      <c r="C15" s="15"/>
      <c r="D15" s="15"/>
      <c r="E15" s="15"/>
      <c r="F15" s="15"/>
      <c r="G15" s="16"/>
    </row>
    <row r="16" spans="1:12">
      <c r="A16" s="20" t="s">
        <v>19</v>
      </c>
      <c r="B16" s="20" t="s">
        <v>20</v>
      </c>
      <c r="C16" s="26" t="s">
        <v>21</v>
      </c>
      <c r="D16" s="27"/>
      <c r="E16" s="26" t="s">
        <v>22</v>
      </c>
      <c r="F16" s="27"/>
      <c r="G16" s="20" t="s">
        <v>13</v>
      </c>
    </row>
    <row r="17" ht="15" spans="1:7">
      <c r="A17" s="20"/>
      <c r="B17" s="20"/>
      <c r="C17" s="26"/>
      <c r="D17" s="27"/>
      <c r="E17" s="26"/>
      <c r="F17" s="27"/>
      <c r="G17" s="28">
        <f>C17*E17</f>
        <v>0</v>
      </c>
    </row>
    <row r="18" ht="17.25" spans="1:7">
      <c r="A18" s="29" t="s">
        <v>16</v>
      </c>
      <c r="B18" s="30"/>
      <c r="C18" s="31"/>
      <c r="D18" s="32"/>
      <c r="E18" s="31"/>
      <c r="F18" s="32"/>
      <c r="G18" s="33">
        <f>SUM(G17:G17)</f>
        <v>0</v>
      </c>
    </row>
    <row r="19" ht="15" spans="1:7">
      <c r="A19" s="24" t="s">
        <v>34</v>
      </c>
      <c r="B19" s="24"/>
      <c r="C19" s="24"/>
      <c r="D19" s="24"/>
      <c r="E19" s="24"/>
      <c r="F19" s="24"/>
      <c r="G19" s="24"/>
    </row>
    <row r="20" spans="1:7">
      <c r="A20" s="20" t="s">
        <v>35</v>
      </c>
      <c r="B20" s="20" t="s">
        <v>36</v>
      </c>
      <c r="C20" s="26" t="s">
        <v>21</v>
      </c>
      <c r="D20" s="27"/>
      <c r="E20" s="26" t="s">
        <v>37</v>
      </c>
      <c r="F20" s="27"/>
      <c r="G20" s="20" t="s">
        <v>38</v>
      </c>
    </row>
    <row r="21" ht="17.25" spans="1:7">
      <c r="A21" s="20"/>
      <c r="B21" s="22"/>
      <c r="C21" s="26"/>
      <c r="D21" s="27"/>
      <c r="E21" s="26"/>
      <c r="F21" s="27"/>
      <c r="G21" s="23">
        <f>C21*E21</f>
        <v>0</v>
      </c>
    </row>
    <row r="22" ht="17.25" spans="1:7">
      <c r="A22" s="20" t="s">
        <v>16</v>
      </c>
      <c r="B22" s="22"/>
      <c r="C22" s="26"/>
      <c r="D22" s="27"/>
      <c r="E22" s="26"/>
      <c r="F22" s="27"/>
      <c r="G22" s="23">
        <f>SUM(G21:G21)</f>
        <v>0</v>
      </c>
    </row>
    <row r="23" spans="1:7">
      <c r="A23" s="14" t="s">
        <v>39</v>
      </c>
      <c r="B23" s="15"/>
      <c r="C23" s="15"/>
      <c r="D23" s="15"/>
      <c r="E23" s="15"/>
      <c r="F23" s="15"/>
      <c r="G23" s="16"/>
    </row>
    <row r="24" spans="1:7">
      <c r="A24" s="20" t="s">
        <v>35</v>
      </c>
      <c r="B24" s="20" t="s">
        <v>36</v>
      </c>
      <c r="C24" s="26" t="s">
        <v>40</v>
      </c>
      <c r="D24" s="27"/>
      <c r="E24" s="26" t="s">
        <v>22</v>
      </c>
      <c r="F24" s="27"/>
      <c r="G24" s="20" t="s">
        <v>13</v>
      </c>
    </row>
    <row r="25" spans="1:7">
      <c r="A25" s="20" t="s">
        <v>41</v>
      </c>
      <c r="B25" s="20" t="s">
        <v>42</v>
      </c>
      <c r="C25" s="26">
        <v>1</v>
      </c>
      <c r="D25" s="27"/>
      <c r="E25" s="26">
        <v>1.74</v>
      </c>
      <c r="F25" s="27"/>
      <c r="G25" s="21">
        <f>C25*E25</f>
        <v>1.74</v>
      </c>
    </row>
    <row r="26" spans="1:7">
      <c r="A26" s="20" t="s">
        <v>43</v>
      </c>
      <c r="B26" s="20" t="s">
        <v>44</v>
      </c>
      <c r="C26" s="26">
        <v>3</v>
      </c>
      <c r="D26" s="27"/>
      <c r="E26" s="26">
        <v>0.75</v>
      </c>
      <c r="F26" s="27"/>
      <c r="G26" s="21">
        <f>C26*E26</f>
        <v>2.25</v>
      </c>
    </row>
    <row r="27" ht="17.25" spans="1:7">
      <c r="A27" s="20" t="s">
        <v>16</v>
      </c>
      <c r="B27" s="34"/>
      <c r="C27" s="26"/>
      <c r="D27" s="27"/>
      <c r="E27" s="26"/>
      <c r="F27" s="27"/>
      <c r="G27" s="23">
        <f>SUM(G25:G26)</f>
        <v>3.99</v>
      </c>
    </row>
    <row r="28" spans="1:7">
      <c r="A28" s="14" t="s">
        <v>45</v>
      </c>
      <c r="B28" s="15"/>
      <c r="C28" s="15"/>
      <c r="D28" s="15"/>
      <c r="E28" s="15"/>
      <c r="F28" s="15"/>
      <c r="G28" s="16"/>
    </row>
    <row r="29" spans="1:7">
      <c r="A29" s="35" t="s">
        <v>46</v>
      </c>
      <c r="B29" s="36"/>
      <c r="C29" s="36"/>
      <c r="D29" s="36"/>
      <c r="E29" s="15"/>
      <c r="F29" s="15"/>
      <c r="G29" s="16"/>
    </row>
    <row r="30" spans="1:7">
      <c r="A30" s="37" t="s">
        <v>47</v>
      </c>
      <c r="B30" s="37" t="s">
        <v>48</v>
      </c>
      <c r="C30" s="37" t="s">
        <v>49</v>
      </c>
      <c r="D30" s="38"/>
      <c r="E30" s="39" t="s">
        <v>50</v>
      </c>
      <c r="F30" s="27"/>
      <c r="G30" s="20" t="s">
        <v>13</v>
      </c>
    </row>
    <row r="31" spans="1:7">
      <c r="A31" s="20" t="s">
        <v>51</v>
      </c>
      <c r="B31" s="20">
        <v>180000</v>
      </c>
      <c r="C31" s="52">
        <v>5</v>
      </c>
      <c r="D31" s="38"/>
      <c r="E31" s="40">
        <v>2</v>
      </c>
      <c r="F31" s="41"/>
      <c r="G31" s="21">
        <f t="shared" ref="G31:G37" si="0">IFERROR(B31/C31/12/22/8*E31,0)</f>
        <v>34.0909090909091</v>
      </c>
    </row>
    <row r="32" spans="1:7">
      <c r="A32" s="20" t="s">
        <v>77</v>
      </c>
      <c r="B32" s="20">
        <v>138000</v>
      </c>
      <c r="C32" s="26">
        <v>5</v>
      </c>
      <c r="D32" s="27"/>
      <c r="E32" s="39">
        <v>2</v>
      </c>
      <c r="F32" s="27"/>
      <c r="G32" s="21">
        <f t="shared" si="0"/>
        <v>26.1363636363636</v>
      </c>
    </row>
    <row r="33" spans="1:7">
      <c r="A33" s="26" t="s">
        <v>92</v>
      </c>
      <c r="B33" s="20">
        <v>88500</v>
      </c>
      <c r="C33" s="26">
        <v>5</v>
      </c>
      <c r="D33" s="27"/>
      <c r="E33" s="39">
        <v>2</v>
      </c>
      <c r="F33" s="27"/>
      <c r="G33" s="21">
        <f t="shared" si="0"/>
        <v>16.7613636363636</v>
      </c>
    </row>
    <row r="34" spans="1:7">
      <c r="A34" s="26" t="s">
        <v>86</v>
      </c>
      <c r="B34" s="20">
        <v>1188</v>
      </c>
      <c r="C34" s="26">
        <v>5</v>
      </c>
      <c r="D34" s="27"/>
      <c r="E34" s="39">
        <v>2</v>
      </c>
      <c r="F34" s="27"/>
      <c r="G34" s="21">
        <f t="shared" si="0"/>
        <v>0.225</v>
      </c>
    </row>
    <row r="35" spans="1:7">
      <c r="A35" s="26" t="s">
        <v>52</v>
      </c>
      <c r="B35" s="20">
        <v>4000</v>
      </c>
      <c r="C35" s="26">
        <v>5</v>
      </c>
      <c r="D35" s="27"/>
      <c r="E35" s="39">
        <v>2</v>
      </c>
      <c r="F35" s="27"/>
      <c r="G35" s="21">
        <f t="shared" si="0"/>
        <v>0.757575757575758</v>
      </c>
    </row>
    <row r="36" spans="1:7">
      <c r="A36" s="26" t="s">
        <v>53</v>
      </c>
      <c r="B36" s="20">
        <v>3550</v>
      </c>
      <c r="C36" s="26">
        <v>5</v>
      </c>
      <c r="D36" s="27"/>
      <c r="E36" s="39">
        <v>2</v>
      </c>
      <c r="F36" s="27"/>
      <c r="G36" s="21">
        <f t="shared" si="0"/>
        <v>0.672348484848485</v>
      </c>
    </row>
    <row r="37" spans="1:7">
      <c r="A37" s="26" t="s">
        <v>87</v>
      </c>
      <c r="B37" s="20">
        <v>5000</v>
      </c>
      <c r="C37" s="26">
        <v>5</v>
      </c>
      <c r="D37" s="27"/>
      <c r="E37" s="39">
        <v>2</v>
      </c>
      <c r="F37" s="27"/>
      <c r="G37" s="21">
        <f t="shared" si="0"/>
        <v>0.946969696969697</v>
      </c>
    </row>
    <row r="38" ht="17.25" spans="1:7">
      <c r="A38" s="26" t="s">
        <v>16</v>
      </c>
      <c r="B38" s="34"/>
      <c r="C38" s="26"/>
      <c r="D38" s="27"/>
      <c r="E38" s="39"/>
      <c r="F38" s="27"/>
      <c r="G38" s="23">
        <f>SUM(G31:G37)</f>
        <v>79.5905303030303</v>
      </c>
    </row>
    <row r="39" spans="1:7">
      <c r="A39" s="42" t="s">
        <v>54</v>
      </c>
      <c r="B39" s="43"/>
      <c r="C39" s="43"/>
      <c r="D39" s="43"/>
      <c r="E39" s="43"/>
      <c r="F39" s="43"/>
      <c r="G39" s="44"/>
    </row>
    <row r="40" ht="30" spans="1:7">
      <c r="A40" s="17" t="s">
        <v>35</v>
      </c>
      <c r="B40" s="17" t="s">
        <v>48</v>
      </c>
      <c r="C40" s="18" t="s">
        <v>55</v>
      </c>
      <c r="D40" s="17" t="s">
        <v>56</v>
      </c>
      <c r="E40" s="17" t="s">
        <v>49</v>
      </c>
      <c r="F40" s="17" t="s">
        <v>50</v>
      </c>
      <c r="G40" s="17" t="s">
        <v>13</v>
      </c>
    </row>
    <row r="41" ht="15" spans="1:7">
      <c r="A41" s="20" t="s">
        <v>88</v>
      </c>
      <c r="B41" s="45">
        <v>46244103.63</v>
      </c>
      <c r="C41" s="20">
        <v>13777</v>
      </c>
      <c r="D41" s="20">
        <v>580</v>
      </c>
      <c r="E41" s="20">
        <v>50</v>
      </c>
      <c r="F41" s="20">
        <v>2</v>
      </c>
      <c r="G41" s="21">
        <f>IFERROR(B41/C41/E41/12/22/8*D41*F41,0)</f>
        <v>36.8719221668855</v>
      </c>
    </row>
    <row r="42" ht="17.25" spans="1:7">
      <c r="A42" s="20" t="s">
        <v>16</v>
      </c>
      <c r="B42" s="20"/>
      <c r="C42" s="20"/>
      <c r="D42" s="20"/>
      <c r="E42" s="20"/>
      <c r="F42" s="20"/>
      <c r="G42" s="33">
        <f>SUM(G41:G41)</f>
        <v>36.8719221668855</v>
      </c>
    </row>
    <row r="43" ht="15" spans="1:7">
      <c r="A43" s="24" t="s">
        <v>58</v>
      </c>
      <c r="B43" s="24"/>
      <c r="C43" s="24"/>
      <c r="D43" s="24"/>
      <c r="E43" s="24"/>
      <c r="F43" s="24"/>
      <c r="G43" s="24"/>
    </row>
    <row r="44" spans="1:7">
      <c r="A44" s="14" t="s">
        <v>59</v>
      </c>
      <c r="B44" s="15"/>
      <c r="C44" s="15"/>
      <c r="D44" s="15"/>
      <c r="E44" s="15"/>
      <c r="F44" s="16"/>
      <c r="G44" s="21">
        <f>(G9+G14+G18+G27+G38+G42)*G45</f>
        <v>239.863041444585</v>
      </c>
    </row>
    <row r="45" spans="1:7">
      <c r="A45" s="14" t="s">
        <v>60</v>
      </c>
      <c r="B45" s="15"/>
      <c r="C45" s="15"/>
      <c r="D45" s="15"/>
      <c r="E45" s="15"/>
      <c r="F45" s="16"/>
      <c r="G45" s="28">
        <v>0.18</v>
      </c>
    </row>
    <row r="46" spans="1:7">
      <c r="A46" s="46" t="s">
        <v>61</v>
      </c>
      <c r="B46" s="47"/>
      <c r="C46" s="47"/>
      <c r="D46" s="47"/>
      <c r="E46" s="47"/>
      <c r="F46" s="48"/>
      <c r="G46" s="28">
        <f>G47</f>
        <v>0.16</v>
      </c>
    </row>
    <row r="47" spans="1:7">
      <c r="A47" s="14" t="s">
        <v>62</v>
      </c>
      <c r="B47" s="15"/>
      <c r="C47" s="15"/>
      <c r="D47" s="15"/>
      <c r="E47" s="15"/>
      <c r="F47" s="16"/>
      <c r="G47" s="28">
        <v>0.16</v>
      </c>
    </row>
    <row r="48" ht="17.25" spans="1:7">
      <c r="A48" s="49" t="s">
        <v>16</v>
      </c>
      <c r="B48" s="50"/>
      <c r="C48" s="50"/>
      <c r="D48" s="50"/>
      <c r="E48" s="50"/>
      <c r="F48" s="51"/>
      <c r="G48" s="33">
        <f>G44+G46</f>
        <v>240.023041444585</v>
      </c>
    </row>
    <row r="49" ht="17.25" spans="1:7">
      <c r="A49" s="14" t="s">
        <v>63</v>
      </c>
      <c r="B49" s="15"/>
      <c r="C49" s="15"/>
      <c r="D49" s="15"/>
      <c r="E49" s="15"/>
      <c r="F49" s="16"/>
      <c r="G49" s="23">
        <f>G9+G14+G18+G27+G38+G42+G48</f>
        <v>1572.5954939145</v>
      </c>
    </row>
    <row r="50" ht="15" spans="1:7">
      <c r="A50" s="46" t="s">
        <v>64</v>
      </c>
      <c r="B50" s="47"/>
      <c r="C50" s="47"/>
      <c r="D50" s="47"/>
      <c r="E50" s="47"/>
      <c r="F50" s="47"/>
      <c r="G50" s="48"/>
    </row>
    <row r="74" ht="13.5"/>
  </sheetData>
  <mergeCells count="72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A15:G15"/>
    <mergeCell ref="C16:D16"/>
    <mergeCell ref="E16:F16"/>
    <mergeCell ref="C17:D17"/>
    <mergeCell ref="E17:F17"/>
    <mergeCell ref="C18:D18"/>
    <mergeCell ref="E18:F18"/>
    <mergeCell ref="A19:G19"/>
    <mergeCell ref="C20:D20"/>
    <mergeCell ref="E20:F20"/>
    <mergeCell ref="C21:D21"/>
    <mergeCell ref="E21:F21"/>
    <mergeCell ref="C22:D22"/>
    <mergeCell ref="E22:F22"/>
    <mergeCell ref="A23:G23"/>
    <mergeCell ref="C24:D24"/>
    <mergeCell ref="E24:F24"/>
    <mergeCell ref="C25:D25"/>
    <mergeCell ref="E25:F25"/>
    <mergeCell ref="C26:D26"/>
    <mergeCell ref="E26:F26"/>
    <mergeCell ref="C27:D27"/>
    <mergeCell ref="E27:F27"/>
    <mergeCell ref="A28:G28"/>
    <mergeCell ref="A29:G29"/>
    <mergeCell ref="C30:D30"/>
    <mergeCell ref="E30:F30"/>
    <mergeCell ref="C31:D31"/>
    <mergeCell ref="E31:F31"/>
    <mergeCell ref="C32:D32"/>
    <mergeCell ref="E32:F32"/>
    <mergeCell ref="C33:D33"/>
    <mergeCell ref="E33:F33"/>
    <mergeCell ref="C34:D34"/>
    <mergeCell ref="E34:F34"/>
    <mergeCell ref="C35:D35"/>
    <mergeCell ref="E35:F35"/>
    <mergeCell ref="C36:D36"/>
    <mergeCell ref="E36:F36"/>
    <mergeCell ref="C37:D37"/>
    <mergeCell ref="E37:F37"/>
    <mergeCell ref="C38:D38"/>
    <mergeCell ref="E38:F38"/>
    <mergeCell ref="A39:G39"/>
    <mergeCell ref="A43:G43"/>
    <mergeCell ref="A44:F44"/>
    <mergeCell ref="A45:F45"/>
    <mergeCell ref="A46:F46"/>
    <mergeCell ref="A47:F47"/>
    <mergeCell ref="A48:F48"/>
    <mergeCell ref="A49:F49"/>
    <mergeCell ref="A50:G50"/>
  </mergeCells>
  <pageMargins left="0.7" right="0.7" top="0.75" bottom="0.75" header="0.3" footer="0.3"/>
  <pageSetup paperSize="9" scale="85" orientation="portrait"/>
  <headerFooter/>
  <legacy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76"/>
  <sheetViews>
    <sheetView topLeftCell="A45" workbookViewId="0">
      <selection activeCell="A62" sqref="$A62:$XFD75"/>
    </sheetView>
  </sheetViews>
  <sheetFormatPr defaultColWidth="8.75" defaultRowHeight="16.5"/>
  <cols>
    <col min="1" max="1" width="20.5" style="1" customWidth="1"/>
    <col min="2" max="2" width="16" style="1" customWidth="1"/>
    <col min="3" max="3" width="10.8833333333333" style="1" customWidth="1"/>
    <col min="4" max="4" width="10.3833333333333" style="1" customWidth="1"/>
    <col min="5" max="5" width="11.3833333333333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193</v>
      </c>
      <c r="C4" s="10" t="s">
        <v>6</v>
      </c>
      <c r="D4" s="11" t="s">
        <v>194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ht="15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2</v>
      </c>
      <c r="C7" s="18">
        <v>2.5</v>
      </c>
      <c r="D7" s="19"/>
      <c r="E7" s="18">
        <v>96.35</v>
      </c>
      <c r="F7" s="19"/>
      <c r="G7" s="21">
        <f>B7*C7*E7</f>
        <v>481.75</v>
      </c>
    </row>
    <row r="8" ht="16.15" customHeight="1" spans="1:12">
      <c r="A8" s="20" t="s">
        <v>15</v>
      </c>
      <c r="B8" s="20">
        <v>2</v>
      </c>
      <c r="C8" s="18">
        <v>2.5</v>
      </c>
      <c r="D8" s="19"/>
      <c r="E8" s="18">
        <v>206.68</v>
      </c>
      <c r="F8" s="19"/>
      <c r="G8" s="21">
        <f>B8*C8*E8</f>
        <v>1033.4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1515.15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spans="1:12">
      <c r="A13" s="20" t="s">
        <v>100</v>
      </c>
      <c r="B13" s="114" t="s">
        <v>33</v>
      </c>
      <c r="C13" s="26">
        <v>2</v>
      </c>
      <c r="D13" s="27"/>
      <c r="E13" s="26">
        <v>42</v>
      </c>
      <c r="F13" s="27"/>
      <c r="G13" s="28">
        <f>C13*E13</f>
        <v>84</v>
      </c>
    </row>
    <row r="14" ht="17.25" spans="1:12">
      <c r="A14" s="20" t="s">
        <v>99</v>
      </c>
      <c r="B14" s="22" t="s">
        <v>103</v>
      </c>
      <c r="C14" s="26">
        <v>1</v>
      </c>
      <c r="D14" s="27"/>
      <c r="E14" s="26">
        <v>0.33</v>
      </c>
      <c r="F14" s="27"/>
      <c r="G14" s="28">
        <f>C14*E14</f>
        <v>0.33</v>
      </c>
    </row>
    <row r="15" ht="17.25" spans="1:12">
      <c r="A15" s="20" t="s">
        <v>101</v>
      </c>
      <c r="B15" s="22" t="s">
        <v>33</v>
      </c>
      <c r="C15" s="26">
        <v>1</v>
      </c>
      <c r="D15" s="27"/>
      <c r="E15" s="26">
        <v>38</v>
      </c>
      <c r="F15" s="27"/>
      <c r="G15" s="28">
        <f>C15*E15</f>
        <v>38</v>
      </c>
    </row>
    <row r="16" ht="17.25" spans="1:12">
      <c r="A16" s="20" t="s">
        <v>102</v>
      </c>
      <c r="B16" s="22" t="s">
        <v>103</v>
      </c>
      <c r="C16" s="26">
        <v>1</v>
      </c>
      <c r="D16" s="27"/>
      <c r="E16" s="26">
        <v>10</v>
      </c>
      <c r="F16" s="27"/>
      <c r="G16" s="21">
        <f>C16*E16</f>
        <v>10</v>
      </c>
    </row>
    <row r="17" ht="17.25" spans="1:7">
      <c r="A17" s="20" t="s">
        <v>16</v>
      </c>
      <c r="B17" s="22"/>
      <c r="C17" s="26"/>
      <c r="D17" s="27"/>
      <c r="E17" s="26"/>
      <c r="F17" s="27"/>
      <c r="G17" s="23">
        <f>SUM(G13:G16)</f>
        <v>132.33</v>
      </c>
    </row>
    <row r="18" spans="1:7">
      <c r="A18" s="14" t="s">
        <v>23</v>
      </c>
      <c r="B18" s="15"/>
      <c r="C18" s="15"/>
      <c r="D18" s="15"/>
      <c r="E18" s="15"/>
      <c r="F18" s="15"/>
      <c r="G18" s="16"/>
    </row>
    <row r="19" spans="1:7">
      <c r="A19" s="20" t="s">
        <v>19</v>
      </c>
      <c r="B19" s="20" t="s">
        <v>20</v>
      </c>
      <c r="C19" s="26" t="s">
        <v>21</v>
      </c>
      <c r="D19" s="27"/>
      <c r="E19" s="26" t="s">
        <v>22</v>
      </c>
      <c r="F19" s="27"/>
      <c r="G19" s="20" t="s">
        <v>13</v>
      </c>
    </row>
    <row r="20" spans="1:7">
      <c r="A20" s="20" t="s">
        <v>24</v>
      </c>
      <c r="B20" s="20" t="s">
        <v>25</v>
      </c>
      <c r="C20" s="26">
        <v>4</v>
      </c>
      <c r="D20" s="27"/>
      <c r="E20" s="26">
        <v>0.32</v>
      </c>
      <c r="F20" s="27"/>
      <c r="G20" s="28">
        <f t="shared" ref="G20:G33" si="0">C20*E20</f>
        <v>1.28</v>
      </c>
    </row>
    <row r="21" spans="1:7">
      <c r="A21" s="20" t="s">
        <v>26</v>
      </c>
      <c r="B21" s="20" t="s">
        <v>25</v>
      </c>
      <c r="C21" s="26">
        <v>4</v>
      </c>
      <c r="D21" s="27"/>
      <c r="E21" s="26">
        <v>0.45</v>
      </c>
      <c r="F21" s="27"/>
      <c r="G21" s="28">
        <f t="shared" si="0"/>
        <v>1.8</v>
      </c>
    </row>
    <row r="22" spans="1:7">
      <c r="A22" s="20" t="s">
        <v>27</v>
      </c>
      <c r="B22" s="20" t="s">
        <v>28</v>
      </c>
      <c r="C22" s="26">
        <v>3</v>
      </c>
      <c r="D22" s="27"/>
      <c r="E22" s="26">
        <v>2.3</v>
      </c>
      <c r="F22" s="27"/>
      <c r="G22" s="28">
        <f t="shared" si="0"/>
        <v>6.9</v>
      </c>
    </row>
    <row r="23" spans="1:7">
      <c r="A23" s="20" t="s">
        <v>29</v>
      </c>
      <c r="B23" s="20" t="s">
        <v>25</v>
      </c>
      <c r="C23" s="26">
        <v>1</v>
      </c>
      <c r="D23" s="27"/>
      <c r="E23" s="26">
        <v>3.5</v>
      </c>
      <c r="F23" s="27"/>
      <c r="G23" s="28">
        <f t="shared" si="0"/>
        <v>3.5</v>
      </c>
    </row>
    <row r="24" spans="1:7">
      <c r="A24" s="20" t="s">
        <v>30</v>
      </c>
      <c r="B24" s="20" t="s">
        <v>31</v>
      </c>
      <c r="C24" s="26">
        <v>0.5</v>
      </c>
      <c r="D24" s="27"/>
      <c r="E24" s="26">
        <v>5.7</v>
      </c>
      <c r="F24" s="27"/>
      <c r="G24" s="28">
        <f t="shared" si="0"/>
        <v>2.85</v>
      </c>
    </row>
    <row r="25" spans="1:7">
      <c r="A25" s="20" t="s">
        <v>32</v>
      </c>
      <c r="B25" s="20" t="s">
        <v>33</v>
      </c>
      <c r="C25" s="26">
        <v>1</v>
      </c>
      <c r="D25" s="27"/>
      <c r="E25" s="26">
        <v>0.38</v>
      </c>
      <c r="F25" s="27"/>
      <c r="G25" s="28">
        <f t="shared" si="0"/>
        <v>0.38</v>
      </c>
    </row>
    <row r="26" spans="1:7">
      <c r="A26" s="20" t="s">
        <v>83</v>
      </c>
      <c r="B26" s="20" t="s">
        <v>84</v>
      </c>
      <c r="C26" s="26">
        <v>2</v>
      </c>
      <c r="D26" s="27"/>
      <c r="E26" s="26">
        <v>7.6</v>
      </c>
      <c r="F26" s="27"/>
      <c r="G26" s="28">
        <f t="shared" si="0"/>
        <v>15.2</v>
      </c>
    </row>
    <row r="27" spans="1:7">
      <c r="A27" s="29" t="s">
        <v>85</v>
      </c>
      <c r="B27" s="29" t="s">
        <v>25</v>
      </c>
      <c r="C27" s="26">
        <v>1</v>
      </c>
      <c r="D27" s="27"/>
      <c r="E27" s="31">
        <v>280</v>
      </c>
      <c r="F27" s="32"/>
      <c r="G27" s="28">
        <f t="shared" si="0"/>
        <v>280</v>
      </c>
    </row>
    <row r="28" spans="1:7">
      <c r="A28" s="29" t="s">
        <v>80</v>
      </c>
      <c r="B28" s="29" t="s">
        <v>33</v>
      </c>
      <c r="C28" s="26">
        <v>5</v>
      </c>
      <c r="D28" s="27"/>
      <c r="E28" s="31">
        <v>0.7</v>
      </c>
      <c r="F28" s="32"/>
      <c r="G28" s="28">
        <f t="shared" si="0"/>
        <v>3.5</v>
      </c>
    </row>
    <row r="29" ht="17.25" spans="1:7">
      <c r="A29" s="29" t="s">
        <v>16</v>
      </c>
      <c r="B29" s="30"/>
      <c r="C29" s="31"/>
      <c r="D29" s="32"/>
      <c r="E29" s="31"/>
      <c r="F29" s="32"/>
      <c r="G29" s="33">
        <f>SUM(G20:G28)</f>
        <v>315.41</v>
      </c>
    </row>
    <row r="30" spans="1:7">
      <c r="A30" s="24" t="s">
        <v>34</v>
      </c>
      <c r="B30" s="24"/>
      <c r="C30" s="24"/>
      <c r="D30" s="24"/>
      <c r="E30" s="24"/>
      <c r="F30" s="24"/>
      <c r="G30" s="24"/>
    </row>
    <row r="31" spans="1:7">
      <c r="A31" s="20" t="s">
        <v>35</v>
      </c>
      <c r="B31" s="20" t="s">
        <v>36</v>
      </c>
      <c r="C31" s="26" t="s">
        <v>21</v>
      </c>
      <c r="D31" s="27"/>
      <c r="E31" s="26" t="s">
        <v>37</v>
      </c>
      <c r="F31" s="27"/>
      <c r="G31" s="20" t="s">
        <v>38</v>
      </c>
    </row>
    <row r="32" ht="17.25" spans="1:7">
      <c r="A32" s="20" t="s">
        <v>140</v>
      </c>
      <c r="B32" s="22" t="s">
        <v>160</v>
      </c>
      <c r="C32" s="26">
        <v>1</v>
      </c>
      <c r="D32" s="27"/>
      <c r="E32" s="26">
        <v>93</v>
      </c>
      <c r="F32" s="27"/>
      <c r="G32" s="21">
        <f>C32*E32</f>
        <v>93</v>
      </c>
    </row>
    <row r="33" ht="17.25" spans="1:7">
      <c r="A33" s="20" t="s">
        <v>16</v>
      </c>
      <c r="B33" s="22"/>
      <c r="C33" s="26"/>
      <c r="D33" s="27"/>
      <c r="E33" s="26"/>
      <c r="F33" s="27"/>
      <c r="G33" s="21">
        <f>SUM(G32:G32)</f>
        <v>93</v>
      </c>
    </row>
    <row r="34" spans="1:7">
      <c r="A34" s="14" t="s">
        <v>39</v>
      </c>
      <c r="B34" s="15"/>
      <c r="C34" s="15"/>
      <c r="D34" s="15"/>
      <c r="E34" s="15"/>
      <c r="F34" s="15"/>
      <c r="G34" s="16"/>
    </row>
    <row r="35" spans="1:7">
      <c r="A35" s="20" t="s">
        <v>35</v>
      </c>
      <c r="B35" s="20" t="s">
        <v>36</v>
      </c>
      <c r="C35" s="26" t="s">
        <v>40</v>
      </c>
      <c r="D35" s="27"/>
      <c r="E35" s="26" t="s">
        <v>22</v>
      </c>
      <c r="F35" s="27"/>
      <c r="G35" s="20" t="s">
        <v>13</v>
      </c>
    </row>
    <row r="36" spans="1:7">
      <c r="A36" s="20" t="s">
        <v>41</v>
      </c>
      <c r="B36" s="20" t="s">
        <v>42</v>
      </c>
      <c r="C36" s="26">
        <v>1</v>
      </c>
      <c r="D36" s="27"/>
      <c r="E36" s="26">
        <v>1.74</v>
      </c>
      <c r="F36" s="27"/>
      <c r="G36" s="21">
        <f>C36*E36</f>
        <v>1.74</v>
      </c>
    </row>
    <row r="37" spans="1:7">
      <c r="A37" s="20" t="s">
        <v>43</v>
      </c>
      <c r="B37" s="20" t="s">
        <v>44</v>
      </c>
      <c r="C37" s="26">
        <v>3</v>
      </c>
      <c r="D37" s="27"/>
      <c r="E37" s="26">
        <v>0.75</v>
      </c>
      <c r="F37" s="27"/>
      <c r="G37" s="21">
        <f>C37*E37</f>
        <v>2.25</v>
      </c>
    </row>
    <row r="38" ht="17.25" spans="1:7">
      <c r="A38" s="20" t="s">
        <v>16</v>
      </c>
      <c r="B38" s="34"/>
      <c r="C38" s="26"/>
      <c r="D38" s="27"/>
      <c r="E38" s="26"/>
      <c r="F38" s="27"/>
      <c r="G38" s="23">
        <f>SUM(G36:G37)</f>
        <v>3.99</v>
      </c>
    </row>
    <row r="39" spans="1:7">
      <c r="A39" s="14" t="s">
        <v>45</v>
      </c>
      <c r="B39" s="15"/>
      <c r="C39" s="15"/>
      <c r="D39" s="15"/>
      <c r="E39" s="15"/>
      <c r="F39" s="15"/>
      <c r="G39" s="16"/>
    </row>
    <row r="40" spans="1:7">
      <c r="A40" s="35" t="s">
        <v>46</v>
      </c>
      <c r="B40" s="36"/>
      <c r="C40" s="36"/>
      <c r="D40" s="36"/>
      <c r="E40" s="15"/>
      <c r="F40" s="15"/>
      <c r="G40" s="16"/>
    </row>
    <row r="41" spans="1:7">
      <c r="A41" s="37" t="s">
        <v>47</v>
      </c>
      <c r="B41" s="37" t="s">
        <v>48</v>
      </c>
      <c r="C41" s="37" t="s">
        <v>49</v>
      </c>
      <c r="D41" s="38"/>
      <c r="E41" s="39" t="s">
        <v>50</v>
      </c>
      <c r="F41" s="27"/>
      <c r="G41" s="20" t="s">
        <v>13</v>
      </c>
    </row>
    <row r="42" spans="1:7">
      <c r="A42" s="20" t="s">
        <v>51</v>
      </c>
      <c r="B42" s="20">
        <v>180000</v>
      </c>
      <c r="C42" s="52">
        <v>5</v>
      </c>
      <c r="D42" s="38"/>
      <c r="E42" s="40">
        <v>2.5</v>
      </c>
      <c r="F42" s="41"/>
      <c r="G42" s="21">
        <f t="shared" ref="G42:G48" si="1">IFERROR(B42/C42/12/22/8*E42,0)</f>
        <v>42.6136363636364</v>
      </c>
    </row>
    <row r="43" spans="1:7">
      <c r="A43" s="20" t="s">
        <v>77</v>
      </c>
      <c r="B43" s="20">
        <v>138000</v>
      </c>
      <c r="C43" s="26">
        <v>5</v>
      </c>
      <c r="D43" s="27"/>
      <c r="E43" s="39">
        <v>2.5</v>
      </c>
      <c r="F43" s="27"/>
      <c r="G43" s="21">
        <f t="shared" si="1"/>
        <v>32.6704545454545</v>
      </c>
    </row>
    <row r="44" spans="1:7">
      <c r="A44" s="26" t="s">
        <v>92</v>
      </c>
      <c r="B44" s="20">
        <v>88500</v>
      </c>
      <c r="C44" s="26">
        <v>5</v>
      </c>
      <c r="D44" s="27"/>
      <c r="E44" s="39">
        <v>2.5</v>
      </c>
      <c r="F44" s="27"/>
      <c r="G44" s="21">
        <f t="shared" si="1"/>
        <v>20.9517045454545</v>
      </c>
    </row>
    <row r="45" spans="1:7">
      <c r="A45" s="26" t="s">
        <v>86</v>
      </c>
      <c r="B45" s="20">
        <v>1188</v>
      </c>
      <c r="C45" s="26">
        <v>5</v>
      </c>
      <c r="D45" s="27"/>
      <c r="E45" s="39">
        <v>2.5</v>
      </c>
      <c r="F45" s="27"/>
      <c r="G45" s="21">
        <f t="shared" si="1"/>
        <v>0.28125</v>
      </c>
    </row>
    <row r="46" spans="1:7">
      <c r="A46" s="26" t="s">
        <v>52</v>
      </c>
      <c r="B46" s="20">
        <v>4000</v>
      </c>
      <c r="C46" s="26">
        <v>5</v>
      </c>
      <c r="D46" s="27"/>
      <c r="E46" s="39">
        <v>2.5</v>
      </c>
      <c r="F46" s="27"/>
      <c r="G46" s="21">
        <f t="shared" si="1"/>
        <v>0.946969696969697</v>
      </c>
    </row>
    <row r="47" spans="1:7">
      <c r="A47" s="26" t="s">
        <v>53</v>
      </c>
      <c r="B47" s="20">
        <v>3550</v>
      </c>
      <c r="C47" s="26">
        <v>5</v>
      </c>
      <c r="D47" s="27"/>
      <c r="E47" s="39">
        <v>2.5</v>
      </c>
      <c r="F47" s="27"/>
      <c r="G47" s="21">
        <f t="shared" si="1"/>
        <v>0.840435606060606</v>
      </c>
    </row>
    <row r="48" spans="1:7">
      <c r="A48" s="26" t="s">
        <v>87</v>
      </c>
      <c r="B48" s="20">
        <v>5000</v>
      </c>
      <c r="C48" s="26">
        <v>5</v>
      </c>
      <c r="D48" s="27"/>
      <c r="E48" s="39">
        <v>2.5</v>
      </c>
      <c r="F48" s="27"/>
      <c r="G48" s="21">
        <f t="shared" si="1"/>
        <v>1.18371212121212</v>
      </c>
    </row>
    <row r="49" ht="17.25" spans="1:7">
      <c r="A49" s="26" t="s">
        <v>16</v>
      </c>
      <c r="B49" s="34"/>
      <c r="C49" s="26"/>
      <c r="D49" s="27"/>
      <c r="E49" s="39"/>
      <c r="F49" s="27"/>
      <c r="G49" s="23">
        <f>SUM(G42:G48)</f>
        <v>99.4881628787879</v>
      </c>
    </row>
    <row r="50" spans="1:7">
      <c r="A50" s="42" t="s">
        <v>54</v>
      </c>
      <c r="B50" s="43"/>
      <c r="C50" s="43"/>
      <c r="D50" s="43"/>
      <c r="E50" s="43"/>
      <c r="F50" s="43"/>
      <c r="G50" s="44"/>
    </row>
    <row r="51" ht="30" spans="1:7">
      <c r="A51" s="17" t="s">
        <v>35</v>
      </c>
      <c r="B51" s="17" t="s">
        <v>48</v>
      </c>
      <c r="C51" s="18" t="s">
        <v>55</v>
      </c>
      <c r="D51" s="17" t="s">
        <v>56</v>
      </c>
      <c r="E51" s="17" t="s">
        <v>49</v>
      </c>
      <c r="F51" s="17" t="s">
        <v>50</v>
      </c>
      <c r="G51" s="17" t="s">
        <v>13</v>
      </c>
    </row>
    <row r="52" ht="15" spans="1:7">
      <c r="A52" s="20" t="s">
        <v>88</v>
      </c>
      <c r="B52" s="45">
        <v>46244103.63</v>
      </c>
      <c r="C52" s="20">
        <v>13777</v>
      </c>
      <c r="D52" s="20">
        <v>580</v>
      </c>
      <c r="E52" s="20">
        <v>50</v>
      </c>
      <c r="F52" s="20">
        <v>2.5</v>
      </c>
      <c r="G52" s="21">
        <f>IFERROR(B52/C52/E52/12/22/8*D52*F52,0)</f>
        <v>46.0899027086069</v>
      </c>
    </row>
    <row r="53" ht="17.25" spans="1:7">
      <c r="A53" s="20" t="s">
        <v>16</v>
      </c>
      <c r="B53" s="20"/>
      <c r="C53" s="20"/>
      <c r="D53" s="20"/>
      <c r="E53" s="20"/>
      <c r="F53" s="20"/>
      <c r="G53" s="33">
        <f>SUM(G52:G52)</f>
        <v>46.0899027086069</v>
      </c>
    </row>
    <row r="54" ht="15" spans="1:7">
      <c r="A54" s="24" t="s">
        <v>58</v>
      </c>
      <c r="B54" s="24"/>
      <c r="C54" s="24"/>
      <c r="D54" s="24"/>
      <c r="E54" s="24"/>
      <c r="F54" s="24"/>
      <c r="G54" s="24"/>
    </row>
    <row r="55" spans="1:7">
      <c r="A55" s="14" t="s">
        <v>59</v>
      </c>
      <c r="B55" s="15"/>
      <c r="C55" s="15"/>
      <c r="D55" s="15"/>
      <c r="E55" s="15"/>
      <c r="F55" s="16"/>
      <c r="G55" s="21">
        <f>(G9+G17+G29+G38+G49+G53)*G56</f>
        <v>380.242451805731</v>
      </c>
    </row>
    <row r="56" spans="1:7">
      <c r="A56" s="14" t="s">
        <v>60</v>
      </c>
      <c r="B56" s="15"/>
      <c r="C56" s="15"/>
      <c r="D56" s="15"/>
      <c r="E56" s="15"/>
      <c r="F56" s="16"/>
      <c r="G56" s="28">
        <v>0.18</v>
      </c>
    </row>
    <row r="57" spans="1:7">
      <c r="A57" s="46" t="s">
        <v>61</v>
      </c>
      <c r="B57" s="47"/>
      <c r="C57" s="47"/>
      <c r="D57" s="47"/>
      <c r="E57" s="47"/>
      <c r="F57" s="48"/>
      <c r="G57" s="28">
        <f>G58</f>
        <v>0.16</v>
      </c>
    </row>
    <row r="58" spans="1:7">
      <c r="A58" s="14" t="s">
        <v>62</v>
      </c>
      <c r="B58" s="15"/>
      <c r="C58" s="15"/>
      <c r="D58" s="15"/>
      <c r="E58" s="15"/>
      <c r="F58" s="16"/>
      <c r="G58" s="28">
        <v>0.16</v>
      </c>
    </row>
    <row r="59" ht="17.25" spans="1:7">
      <c r="A59" s="49" t="s">
        <v>16</v>
      </c>
      <c r="B59" s="50"/>
      <c r="C59" s="50"/>
      <c r="D59" s="50"/>
      <c r="E59" s="50"/>
      <c r="F59" s="51"/>
      <c r="G59" s="33">
        <f>G55+G57</f>
        <v>380.402451805731</v>
      </c>
    </row>
    <row r="60" ht="17.25" spans="1:7">
      <c r="A60" s="14" t="s">
        <v>63</v>
      </c>
      <c r="B60" s="15"/>
      <c r="C60" s="15"/>
      <c r="D60" s="15"/>
      <c r="E60" s="15"/>
      <c r="F60" s="16"/>
      <c r="G60" s="23">
        <f>G9+G17+G29+G33+G38+G49+G53+G59</f>
        <v>2585.86051739313</v>
      </c>
    </row>
    <row r="61" ht="15" spans="1:7">
      <c r="A61" s="46" t="s">
        <v>64</v>
      </c>
      <c r="B61" s="47"/>
      <c r="C61" s="47"/>
      <c r="D61" s="47"/>
      <c r="E61" s="47"/>
      <c r="F61" s="47"/>
      <c r="G61" s="48"/>
    </row>
    <row r="76" ht="13.5"/>
  </sheetData>
  <mergeCells count="94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A18:G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A30:G30"/>
    <mergeCell ref="C31:D31"/>
    <mergeCell ref="E31:F31"/>
    <mergeCell ref="C32:D32"/>
    <mergeCell ref="E32:F32"/>
    <mergeCell ref="C33:D33"/>
    <mergeCell ref="E33:F33"/>
    <mergeCell ref="A34:G34"/>
    <mergeCell ref="C35:D35"/>
    <mergeCell ref="E35:F35"/>
    <mergeCell ref="C36:D36"/>
    <mergeCell ref="E36:F36"/>
    <mergeCell ref="C37:D37"/>
    <mergeCell ref="E37:F37"/>
    <mergeCell ref="C38:D38"/>
    <mergeCell ref="E38:F38"/>
    <mergeCell ref="A39:G39"/>
    <mergeCell ref="A40:G40"/>
    <mergeCell ref="C41:D41"/>
    <mergeCell ref="E41:F41"/>
    <mergeCell ref="C42:D42"/>
    <mergeCell ref="E42:F42"/>
    <mergeCell ref="C43:D43"/>
    <mergeCell ref="E43:F43"/>
    <mergeCell ref="C44:D44"/>
    <mergeCell ref="E44:F44"/>
    <mergeCell ref="C45:D45"/>
    <mergeCell ref="E45:F45"/>
    <mergeCell ref="C46:D46"/>
    <mergeCell ref="E46:F46"/>
    <mergeCell ref="C47:D47"/>
    <mergeCell ref="E47:F47"/>
    <mergeCell ref="C48:D48"/>
    <mergeCell ref="E48:F48"/>
    <mergeCell ref="C49:D49"/>
    <mergeCell ref="E49:F49"/>
    <mergeCell ref="A50:G50"/>
    <mergeCell ref="A54:G54"/>
    <mergeCell ref="A55:F55"/>
    <mergeCell ref="A56:F56"/>
    <mergeCell ref="A57:F57"/>
    <mergeCell ref="A58:F58"/>
    <mergeCell ref="A59:F59"/>
    <mergeCell ref="A60:F60"/>
    <mergeCell ref="A61:G61"/>
  </mergeCells>
  <pageMargins left="0.7" right="0.7" top="0.354166666666667" bottom="0.275" header="0.3" footer="0.3"/>
  <pageSetup paperSize="9" scale="75" orientation="portrait"/>
  <headerFooter/>
  <legacyDrawing r:id="rId2"/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52"/>
  <sheetViews>
    <sheetView topLeftCell="A32" workbookViewId="0">
      <selection activeCell="A52" sqref="$A52:$XFD58"/>
    </sheetView>
  </sheetViews>
  <sheetFormatPr defaultColWidth="8.75" defaultRowHeight="16.5"/>
  <cols>
    <col min="1" max="1" width="21.75" style="1" customWidth="1"/>
    <col min="2" max="2" width="16" style="1" customWidth="1"/>
    <col min="3" max="3" width="10.8833333333333" style="1" customWidth="1"/>
    <col min="4" max="4" width="10.3833333333333" style="1" customWidth="1"/>
    <col min="5" max="5" width="11.3833333333333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195</v>
      </c>
      <c r="C4" s="10" t="s">
        <v>6</v>
      </c>
      <c r="D4" s="11" t="s">
        <v>196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ht="15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2</v>
      </c>
      <c r="C7" s="18">
        <v>1.5</v>
      </c>
      <c r="D7" s="19"/>
      <c r="E7" s="18">
        <v>96.35</v>
      </c>
      <c r="F7" s="19"/>
      <c r="G7" s="21">
        <f>B7*C7*E7</f>
        <v>289.05</v>
      </c>
    </row>
    <row r="8" ht="16.15" customHeight="1" spans="1:12">
      <c r="A8" s="20" t="s">
        <v>15</v>
      </c>
      <c r="B8" s="20">
        <v>2</v>
      </c>
      <c r="C8" s="18">
        <v>1.5</v>
      </c>
      <c r="D8" s="19"/>
      <c r="E8" s="18">
        <v>206.68</v>
      </c>
      <c r="F8" s="19"/>
      <c r="G8" s="21">
        <f>B8*C8*E8</f>
        <v>620.04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909.09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spans="1:12">
      <c r="A13" s="20" t="s">
        <v>100</v>
      </c>
      <c r="B13" s="20" t="s">
        <v>33</v>
      </c>
      <c r="C13" s="26">
        <v>1</v>
      </c>
      <c r="D13" s="27"/>
      <c r="E13" s="26">
        <v>42</v>
      </c>
      <c r="F13" s="27"/>
      <c r="G13" s="28">
        <f>C13*E13</f>
        <v>42</v>
      </c>
    </row>
    <row r="14" ht="17.25" spans="1:12">
      <c r="A14" s="20" t="s">
        <v>16</v>
      </c>
      <c r="B14" s="22"/>
      <c r="C14" s="26"/>
      <c r="D14" s="27"/>
      <c r="E14" s="26"/>
      <c r="F14" s="27"/>
      <c r="G14" s="23">
        <f>SUM(G13:G13)</f>
        <v>42</v>
      </c>
    </row>
    <row r="15" spans="1:12">
      <c r="A15" s="14" t="s">
        <v>23</v>
      </c>
      <c r="B15" s="15"/>
      <c r="C15" s="15"/>
      <c r="D15" s="15"/>
      <c r="E15" s="15"/>
      <c r="F15" s="15"/>
      <c r="G15" s="16"/>
    </row>
    <row r="16" spans="1:12">
      <c r="A16" s="20" t="s">
        <v>19</v>
      </c>
      <c r="B16" s="20" t="s">
        <v>20</v>
      </c>
      <c r="C16" s="26" t="s">
        <v>21</v>
      </c>
      <c r="D16" s="27"/>
      <c r="E16" s="26" t="s">
        <v>22</v>
      </c>
      <c r="F16" s="27"/>
      <c r="G16" s="20" t="s">
        <v>13</v>
      </c>
    </row>
    <row r="17" spans="1:7">
      <c r="A17" s="20" t="s">
        <v>32</v>
      </c>
      <c r="B17" s="20" t="s">
        <v>33</v>
      </c>
      <c r="C17" s="26">
        <v>1</v>
      </c>
      <c r="D17" s="27"/>
      <c r="E17" s="26">
        <v>0.38</v>
      </c>
      <c r="F17" s="27"/>
      <c r="G17" s="28">
        <f>C17*E17</f>
        <v>0.38</v>
      </c>
    </row>
    <row r="18" spans="1:7">
      <c r="A18" s="29" t="s">
        <v>80</v>
      </c>
      <c r="B18" s="29" t="s">
        <v>33</v>
      </c>
      <c r="C18" s="26">
        <v>3</v>
      </c>
      <c r="D18" s="27"/>
      <c r="E18" s="31">
        <v>0.7</v>
      </c>
      <c r="F18" s="32"/>
      <c r="G18" s="28">
        <f>C18*E18</f>
        <v>2.1</v>
      </c>
    </row>
    <row r="19" ht="17.25" spans="1:7">
      <c r="A19" s="29" t="s">
        <v>16</v>
      </c>
      <c r="B19" s="30"/>
      <c r="C19" s="31"/>
      <c r="D19" s="32"/>
      <c r="E19" s="31"/>
      <c r="F19" s="32"/>
      <c r="G19" s="33">
        <f>SUM(G17:G18)</f>
        <v>2.48</v>
      </c>
    </row>
    <row r="20" spans="1:7">
      <c r="A20" s="24" t="s">
        <v>34</v>
      </c>
      <c r="B20" s="24"/>
      <c r="C20" s="24"/>
      <c r="D20" s="24"/>
      <c r="E20" s="24"/>
      <c r="F20" s="24"/>
      <c r="G20" s="24"/>
    </row>
    <row r="21" spans="1:7">
      <c r="A21" s="20" t="s">
        <v>35</v>
      </c>
      <c r="B21" s="20" t="s">
        <v>36</v>
      </c>
      <c r="C21" s="26" t="s">
        <v>21</v>
      </c>
      <c r="D21" s="27"/>
      <c r="E21" s="26" t="s">
        <v>37</v>
      </c>
      <c r="F21" s="27"/>
      <c r="G21" s="20" t="s">
        <v>38</v>
      </c>
    </row>
    <row r="22" ht="17.25" spans="1:7">
      <c r="A22" s="20" t="s">
        <v>140</v>
      </c>
      <c r="B22" s="22" t="s">
        <v>160</v>
      </c>
      <c r="C22" s="26">
        <v>1</v>
      </c>
      <c r="D22" s="27"/>
      <c r="E22" s="26">
        <v>93</v>
      </c>
      <c r="F22" s="27"/>
      <c r="G22" s="21">
        <f>C22*E22</f>
        <v>93</v>
      </c>
    </row>
    <row r="23" ht="17.25" spans="1:7">
      <c r="A23" s="20" t="s">
        <v>16</v>
      </c>
      <c r="B23" s="22"/>
      <c r="C23" s="26"/>
      <c r="D23" s="27"/>
      <c r="E23" s="26"/>
      <c r="F23" s="27"/>
      <c r="G23" s="21">
        <f>SUM(G22:G22)</f>
        <v>93</v>
      </c>
    </row>
    <row r="24" spans="1:7">
      <c r="A24" s="14" t="s">
        <v>39</v>
      </c>
      <c r="B24" s="15"/>
      <c r="C24" s="15"/>
      <c r="D24" s="15"/>
      <c r="E24" s="15"/>
      <c r="F24" s="15"/>
      <c r="G24" s="16"/>
    </row>
    <row r="25" spans="1:7">
      <c r="A25" s="20" t="s">
        <v>35</v>
      </c>
      <c r="B25" s="20" t="s">
        <v>36</v>
      </c>
      <c r="C25" s="26" t="s">
        <v>40</v>
      </c>
      <c r="D25" s="27"/>
      <c r="E25" s="26" t="s">
        <v>22</v>
      </c>
      <c r="F25" s="27"/>
      <c r="G25" s="20" t="s">
        <v>13</v>
      </c>
    </row>
    <row r="26" spans="1:7">
      <c r="A26" s="20" t="s">
        <v>41</v>
      </c>
      <c r="B26" s="20" t="s">
        <v>42</v>
      </c>
      <c r="C26" s="26">
        <v>1</v>
      </c>
      <c r="D26" s="27"/>
      <c r="E26" s="26">
        <v>1.74</v>
      </c>
      <c r="F26" s="27"/>
      <c r="G26" s="21">
        <f>C26*E26</f>
        <v>1.74</v>
      </c>
    </row>
    <row r="27" spans="1:7">
      <c r="A27" s="20" t="s">
        <v>43</v>
      </c>
      <c r="B27" s="20" t="s">
        <v>44</v>
      </c>
      <c r="C27" s="26">
        <v>2</v>
      </c>
      <c r="D27" s="27"/>
      <c r="E27" s="26">
        <v>0.75</v>
      </c>
      <c r="F27" s="27"/>
      <c r="G27" s="21">
        <f>C27*E27</f>
        <v>1.5</v>
      </c>
    </row>
    <row r="28" ht="17.25" spans="1:7">
      <c r="A28" s="20" t="s">
        <v>16</v>
      </c>
      <c r="B28" s="34"/>
      <c r="C28" s="26"/>
      <c r="D28" s="27"/>
      <c r="E28" s="26"/>
      <c r="F28" s="27"/>
      <c r="G28" s="23">
        <f>SUM(G26:G27)</f>
        <v>3.24</v>
      </c>
    </row>
    <row r="29" spans="1:7">
      <c r="A29" s="14" t="s">
        <v>45</v>
      </c>
      <c r="B29" s="15"/>
      <c r="C29" s="15"/>
      <c r="D29" s="15"/>
      <c r="E29" s="15"/>
      <c r="F29" s="15"/>
      <c r="G29" s="16"/>
    </row>
    <row r="30" spans="1:7">
      <c r="A30" s="35" t="s">
        <v>46</v>
      </c>
      <c r="B30" s="36"/>
      <c r="C30" s="36"/>
      <c r="D30" s="36"/>
      <c r="E30" s="15"/>
      <c r="F30" s="15"/>
      <c r="G30" s="16"/>
    </row>
    <row r="31" spans="1:7">
      <c r="A31" s="37" t="s">
        <v>47</v>
      </c>
      <c r="B31" s="37" t="s">
        <v>48</v>
      </c>
      <c r="C31" s="37" t="s">
        <v>49</v>
      </c>
      <c r="D31" s="38"/>
      <c r="E31" s="39" t="s">
        <v>50</v>
      </c>
      <c r="F31" s="27"/>
      <c r="G31" s="20" t="s">
        <v>13</v>
      </c>
    </row>
    <row r="32" spans="1:7">
      <c r="A32" s="20" t="s">
        <v>51</v>
      </c>
      <c r="B32" s="20">
        <v>180000</v>
      </c>
      <c r="C32" s="52">
        <v>5</v>
      </c>
      <c r="D32" s="38"/>
      <c r="E32" s="40">
        <v>1.5</v>
      </c>
      <c r="F32" s="41"/>
      <c r="G32" s="21">
        <f t="shared" ref="G32:G38" si="0">IFERROR(B32/C32/12/22/8*E32,0)</f>
        <v>25.5681818181818</v>
      </c>
    </row>
    <row r="33" spans="1:7">
      <c r="A33" s="20" t="s">
        <v>77</v>
      </c>
      <c r="B33" s="20">
        <v>138000</v>
      </c>
      <c r="C33" s="26">
        <v>5</v>
      </c>
      <c r="D33" s="27"/>
      <c r="E33" s="39">
        <v>1.5</v>
      </c>
      <c r="F33" s="27"/>
      <c r="G33" s="21">
        <f t="shared" si="0"/>
        <v>19.6022727272727</v>
      </c>
    </row>
    <row r="34" spans="1:7">
      <c r="A34" s="26" t="s">
        <v>92</v>
      </c>
      <c r="B34" s="20">
        <v>88500</v>
      </c>
      <c r="C34" s="26">
        <v>5</v>
      </c>
      <c r="D34" s="27"/>
      <c r="E34" s="39">
        <v>1.5</v>
      </c>
      <c r="F34" s="27"/>
      <c r="G34" s="21">
        <f t="shared" si="0"/>
        <v>12.5710227272727</v>
      </c>
    </row>
    <row r="35" spans="1:7">
      <c r="A35" s="26" t="s">
        <v>86</v>
      </c>
      <c r="B35" s="20">
        <v>1188</v>
      </c>
      <c r="C35" s="26">
        <v>5</v>
      </c>
      <c r="D35" s="27"/>
      <c r="E35" s="39">
        <v>1.5</v>
      </c>
      <c r="F35" s="27"/>
      <c r="G35" s="21">
        <f t="shared" si="0"/>
        <v>0.16875</v>
      </c>
    </row>
    <row r="36" spans="1:7">
      <c r="A36" s="26" t="s">
        <v>52</v>
      </c>
      <c r="B36" s="20">
        <v>4000</v>
      </c>
      <c r="C36" s="26">
        <v>5</v>
      </c>
      <c r="D36" s="27"/>
      <c r="E36" s="39">
        <v>1.5</v>
      </c>
      <c r="F36" s="27"/>
      <c r="G36" s="21">
        <f t="shared" si="0"/>
        <v>0.568181818181818</v>
      </c>
    </row>
    <row r="37" ht="15" customHeight="1" spans="1:7">
      <c r="A37" s="26" t="s">
        <v>53</v>
      </c>
      <c r="B37" s="20">
        <v>3550</v>
      </c>
      <c r="C37" s="26">
        <v>5</v>
      </c>
      <c r="D37" s="27"/>
      <c r="E37" s="39">
        <v>1.5</v>
      </c>
      <c r="F37" s="27"/>
      <c r="G37" s="21">
        <f t="shared" si="0"/>
        <v>0.504261363636364</v>
      </c>
    </row>
    <row r="38" spans="1:7">
      <c r="A38" s="26" t="s">
        <v>87</v>
      </c>
      <c r="B38" s="20">
        <v>5000</v>
      </c>
      <c r="C38" s="26">
        <v>5</v>
      </c>
      <c r="D38" s="27"/>
      <c r="E38" s="39">
        <v>1.5</v>
      </c>
      <c r="F38" s="27"/>
      <c r="G38" s="21">
        <f t="shared" si="0"/>
        <v>0.710227272727273</v>
      </c>
    </row>
    <row r="39" ht="17.25" spans="1:7">
      <c r="A39" s="26" t="s">
        <v>16</v>
      </c>
      <c r="B39" s="34"/>
      <c r="C39" s="26"/>
      <c r="D39" s="27"/>
      <c r="E39" s="39"/>
      <c r="F39" s="27"/>
      <c r="G39" s="21">
        <f>SUM(G32:G38)</f>
        <v>59.6928977272727</v>
      </c>
    </row>
    <row r="40" spans="1:7">
      <c r="A40" s="42" t="s">
        <v>54</v>
      </c>
      <c r="B40" s="43"/>
      <c r="C40" s="43"/>
      <c r="D40" s="43"/>
      <c r="E40" s="43"/>
      <c r="F40" s="43"/>
      <c r="G40" s="44"/>
    </row>
    <row r="41" ht="30" spans="1:7">
      <c r="A41" s="17" t="s">
        <v>35</v>
      </c>
      <c r="B41" s="17" t="s">
        <v>48</v>
      </c>
      <c r="C41" s="18" t="s">
        <v>55</v>
      </c>
      <c r="D41" s="17" t="s">
        <v>56</v>
      </c>
      <c r="E41" s="17" t="s">
        <v>49</v>
      </c>
      <c r="F41" s="17" t="s">
        <v>50</v>
      </c>
      <c r="G41" s="17" t="s">
        <v>13</v>
      </c>
    </row>
    <row r="42" ht="15" spans="1:7">
      <c r="A42" s="20" t="s">
        <v>88</v>
      </c>
      <c r="B42" s="45">
        <v>46244103.63</v>
      </c>
      <c r="C42" s="20">
        <v>13777</v>
      </c>
      <c r="D42" s="20">
        <v>580</v>
      </c>
      <c r="E42" s="20">
        <v>50</v>
      </c>
      <c r="F42" s="20">
        <v>1.5</v>
      </c>
      <c r="G42" s="21">
        <f>IFERROR(B42/C42/E42/12/22/8*D42*F42,0)</f>
        <v>27.6539416251641</v>
      </c>
    </row>
    <row r="43" ht="17.25" spans="1:7">
      <c r="A43" s="20" t="s">
        <v>16</v>
      </c>
      <c r="B43" s="20"/>
      <c r="C43" s="20"/>
      <c r="D43" s="20"/>
      <c r="E43" s="20"/>
      <c r="F43" s="20"/>
      <c r="G43" s="33">
        <f>SUM(G42:G42)</f>
        <v>27.6539416251641</v>
      </c>
    </row>
    <row r="44" ht="15" spans="1:7">
      <c r="A44" s="24" t="s">
        <v>58</v>
      </c>
      <c r="B44" s="24"/>
      <c r="C44" s="24"/>
      <c r="D44" s="24"/>
      <c r="E44" s="24"/>
      <c r="F44" s="24"/>
      <c r="G44" s="24"/>
    </row>
    <row r="45" spans="1:7">
      <c r="A45" s="14" t="s">
        <v>59</v>
      </c>
      <c r="B45" s="15"/>
      <c r="C45" s="15"/>
      <c r="D45" s="15"/>
      <c r="E45" s="15"/>
      <c r="F45" s="16"/>
      <c r="G45" s="21">
        <f>(G9+G14+G19+G28+G39+G43)*G46</f>
        <v>187.948231083439</v>
      </c>
    </row>
    <row r="46" spans="1:7">
      <c r="A46" s="14" t="s">
        <v>60</v>
      </c>
      <c r="B46" s="15"/>
      <c r="C46" s="15"/>
      <c r="D46" s="15"/>
      <c r="E46" s="15"/>
      <c r="F46" s="16"/>
      <c r="G46" s="28">
        <v>0.18</v>
      </c>
    </row>
    <row r="47" spans="1:7">
      <c r="A47" s="46" t="s">
        <v>61</v>
      </c>
      <c r="B47" s="47"/>
      <c r="C47" s="47"/>
      <c r="D47" s="47"/>
      <c r="E47" s="47"/>
      <c r="F47" s="48"/>
      <c r="G47" s="28">
        <f>G48</f>
        <v>0.16</v>
      </c>
    </row>
    <row r="48" spans="1:7">
      <c r="A48" s="14" t="s">
        <v>62</v>
      </c>
      <c r="B48" s="15"/>
      <c r="C48" s="15"/>
      <c r="D48" s="15"/>
      <c r="E48" s="15"/>
      <c r="F48" s="16"/>
      <c r="G48" s="28">
        <v>0.16</v>
      </c>
    </row>
    <row r="49" ht="17.25" spans="1:7">
      <c r="A49" s="49" t="s">
        <v>16</v>
      </c>
      <c r="B49" s="50"/>
      <c r="C49" s="50"/>
      <c r="D49" s="50"/>
      <c r="E49" s="50"/>
      <c r="F49" s="51"/>
      <c r="G49" s="33">
        <f>G45+G47</f>
        <v>188.108231083439</v>
      </c>
    </row>
    <row r="50" ht="17.25" spans="1:7">
      <c r="A50" s="14" t="s">
        <v>63</v>
      </c>
      <c r="B50" s="15"/>
      <c r="C50" s="15"/>
      <c r="D50" s="15"/>
      <c r="E50" s="15"/>
      <c r="F50" s="16"/>
      <c r="G50" s="23">
        <f>G9+G14+G19+G23+G28+G39+G43+G49</f>
        <v>1325.26507043588</v>
      </c>
    </row>
    <row r="51" ht="15" spans="1:7">
      <c r="A51" s="46" t="s">
        <v>64</v>
      </c>
      <c r="B51" s="47"/>
      <c r="C51" s="47"/>
      <c r="D51" s="47"/>
      <c r="E51" s="47"/>
      <c r="F51" s="47"/>
      <c r="G51" s="48"/>
    </row>
    <row r="52" s="53" customFormat="1"/>
  </sheetData>
  <mergeCells count="74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A15:G15"/>
    <mergeCell ref="C16:D16"/>
    <mergeCell ref="E16:F16"/>
    <mergeCell ref="C17:D17"/>
    <mergeCell ref="E17:F17"/>
    <mergeCell ref="C18:D18"/>
    <mergeCell ref="E18:F18"/>
    <mergeCell ref="C19:D19"/>
    <mergeCell ref="E19:F19"/>
    <mergeCell ref="A20:G20"/>
    <mergeCell ref="C21:D21"/>
    <mergeCell ref="E21:F21"/>
    <mergeCell ref="C22:D22"/>
    <mergeCell ref="E22:F22"/>
    <mergeCell ref="C23:D23"/>
    <mergeCell ref="E23:F23"/>
    <mergeCell ref="A24:G24"/>
    <mergeCell ref="C25:D25"/>
    <mergeCell ref="E25:F25"/>
    <mergeCell ref="C26:D26"/>
    <mergeCell ref="E26:F26"/>
    <mergeCell ref="C27:D27"/>
    <mergeCell ref="E27:F27"/>
    <mergeCell ref="C28:D28"/>
    <mergeCell ref="E28:F28"/>
    <mergeCell ref="A29:G29"/>
    <mergeCell ref="A30:G30"/>
    <mergeCell ref="C31:D31"/>
    <mergeCell ref="E31:F31"/>
    <mergeCell ref="C32:D32"/>
    <mergeCell ref="E32:F32"/>
    <mergeCell ref="C33:D33"/>
    <mergeCell ref="E33:F33"/>
    <mergeCell ref="C34:D34"/>
    <mergeCell ref="E34:F34"/>
    <mergeCell ref="C35:D35"/>
    <mergeCell ref="E35:F35"/>
    <mergeCell ref="C36:D36"/>
    <mergeCell ref="E36:F36"/>
    <mergeCell ref="C37:D37"/>
    <mergeCell ref="E37:F37"/>
    <mergeCell ref="C38:D38"/>
    <mergeCell ref="E38:F38"/>
    <mergeCell ref="C39:D39"/>
    <mergeCell ref="E39:F39"/>
    <mergeCell ref="A40:G40"/>
    <mergeCell ref="A44:G44"/>
    <mergeCell ref="A45:F45"/>
    <mergeCell ref="A46:F46"/>
    <mergeCell ref="A47:F47"/>
    <mergeCell ref="A48:F48"/>
    <mergeCell ref="A49:F49"/>
    <mergeCell ref="A50:F50"/>
    <mergeCell ref="A51:G51"/>
  </mergeCells>
  <pageMargins left="0.7" right="0.7" top="0.75" bottom="0.75" header="0.3" footer="0.3"/>
  <pageSetup paperSize="9" scale="83" orientation="portrait"/>
  <headerFooter/>
  <legacy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82"/>
  <sheetViews>
    <sheetView topLeftCell="A52" workbookViewId="0">
      <selection activeCell="A62" sqref="$A62:$XFD81"/>
    </sheetView>
  </sheetViews>
  <sheetFormatPr defaultColWidth="8.75" defaultRowHeight="16.5"/>
  <cols>
    <col min="1" max="1" width="20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197</v>
      </c>
      <c r="C4" s="10" t="s">
        <v>6</v>
      </c>
      <c r="D4" s="11" t="s">
        <v>198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ht="15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2</v>
      </c>
      <c r="C7" s="18">
        <v>2.5</v>
      </c>
      <c r="D7" s="19"/>
      <c r="E7" s="18">
        <v>96.35</v>
      </c>
      <c r="F7" s="19"/>
      <c r="G7" s="21">
        <f>B7*C7*E7</f>
        <v>481.75</v>
      </c>
    </row>
    <row r="8" ht="16.15" customHeight="1" spans="1:12">
      <c r="A8" s="20" t="s">
        <v>15</v>
      </c>
      <c r="B8" s="20">
        <v>2</v>
      </c>
      <c r="C8" s="18">
        <v>2.5</v>
      </c>
      <c r="D8" s="19"/>
      <c r="E8" s="18">
        <v>206.68</v>
      </c>
      <c r="F8" s="19"/>
      <c r="G8" s="21">
        <f>B8*C8*E8</f>
        <v>1033.4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1515.15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spans="1:12">
      <c r="A13" s="20" t="s">
        <v>100</v>
      </c>
      <c r="B13" s="114" t="s">
        <v>33</v>
      </c>
      <c r="C13" s="26">
        <v>2</v>
      </c>
      <c r="D13" s="27"/>
      <c r="E13" s="26">
        <v>42</v>
      </c>
      <c r="F13" s="27"/>
      <c r="G13" s="28">
        <f>C13*E13</f>
        <v>84</v>
      </c>
    </row>
    <row r="14" ht="17.25" spans="1:12">
      <c r="A14" s="20" t="s">
        <v>99</v>
      </c>
      <c r="B14" s="22" t="s">
        <v>103</v>
      </c>
      <c r="C14" s="26">
        <v>1</v>
      </c>
      <c r="D14" s="27"/>
      <c r="E14" s="26">
        <v>0.33</v>
      </c>
      <c r="F14" s="27"/>
      <c r="G14" s="28">
        <f>C14*E14</f>
        <v>0.33</v>
      </c>
    </row>
    <row r="15" ht="17.25" spans="1:12">
      <c r="A15" s="20" t="s">
        <v>101</v>
      </c>
      <c r="B15" s="22" t="s">
        <v>33</v>
      </c>
      <c r="C15" s="26">
        <v>1</v>
      </c>
      <c r="D15" s="27"/>
      <c r="E15" s="26">
        <v>38</v>
      </c>
      <c r="F15" s="27"/>
      <c r="G15" s="28">
        <f>C15*E15</f>
        <v>38</v>
      </c>
    </row>
    <row r="16" ht="17.25" spans="1:12">
      <c r="A16" s="20" t="s">
        <v>102</v>
      </c>
      <c r="B16" s="22" t="s">
        <v>103</v>
      </c>
      <c r="C16" s="26">
        <v>1</v>
      </c>
      <c r="D16" s="27"/>
      <c r="E16" s="26">
        <v>10</v>
      </c>
      <c r="F16" s="27"/>
      <c r="G16" s="21">
        <f>C16*E16</f>
        <v>10</v>
      </c>
    </row>
    <row r="17" ht="17.25" spans="1:7">
      <c r="A17" s="20" t="s">
        <v>16</v>
      </c>
      <c r="B17" s="22"/>
      <c r="C17" s="26"/>
      <c r="D17" s="27"/>
      <c r="E17" s="26"/>
      <c r="F17" s="27"/>
      <c r="G17" s="23">
        <f>SUM(G13:G16)</f>
        <v>132.33</v>
      </c>
    </row>
    <row r="18" spans="1:7">
      <c r="A18" s="14" t="s">
        <v>23</v>
      </c>
      <c r="B18" s="15"/>
      <c r="C18" s="15"/>
      <c r="D18" s="15"/>
      <c r="E18" s="15"/>
      <c r="F18" s="15"/>
      <c r="G18" s="16"/>
    </row>
    <row r="19" spans="1:7">
      <c r="A19" s="20" t="s">
        <v>19</v>
      </c>
      <c r="B19" s="20" t="s">
        <v>20</v>
      </c>
      <c r="C19" s="26" t="s">
        <v>21</v>
      </c>
      <c r="D19" s="27"/>
      <c r="E19" s="26" t="s">
        <v>22</v>
      </c>
      <c r="F19" s="27"/>
      <c r="G19" s="20" t="s">
        <v>13</v>
      </c>
    </row>
    <row r="20" spans="1:7">
      <c r="A20" s="20" t="s">
        <v>24</v>
      </c>
      <c r="B20" s="20" t="s">
        <v>25</v>
      </c>
      <c r="C20" s="26">
        <v>4</v>
      </c>
      <c r="D20" s="27"/>
      <c r="E20" s="26">
        <v>0.32</v>
      </c>
      <c r="F20" s="27"/>
      <c r="G20" s="28">
        <f t="shared" ref="G20:G33" si="0">C20*E20</f>
        <v>1.28</v>
      </c>
    </row>
    <row r="21" spans="1:7">
      <c r="A21" s="20" t="s">
        <v>26</v>
      </c>
      <c r="B21" s="20" t="s">
        <v>25</v>
      </c>
      <c r="C21" s="26">
        <v>4</v>
      </c>
      <c r="D21" s="27"/>
      <c r="E21" s="26">
        <v>0.45</v>
      </c>
      <c r="F21" s="27"/>
      <c r="G21" s="28">
        <f t="shared" si="0"/>
        <v>1.8</v>
      </c>
    </row>
    <row r="22" ht="29.25" spans="1:7">
      <c r="A22" s="20" t="s">
        <v>27</v>
      </c>
      <c r="B22" s="20" t="s">
        <v>28</v>
      </c>
      <c r="C22" s="26">
        <v>3</v>
      </c>
      <c r="D22" s="27"/>
      <c r="E22" s="26">
        <v>2.3</v>
      </c>
      <c r="F22" s="27"/>
      <c r="G22" s="28">
        <f t="shared" si="0"/>
        <v>6.9</v>
      </c>
    </row>
    <row r="23" spans="1:7">
      <c r="A23" s="20" t="s">
        <v>29</v>
      </c>
      <c r="B23" s="20" t="s">
        <v>25</v>
      </c>
      <c r="C23" s="26">
        <v>1</v>
      </c>
      <c r="D23" s="27"/>
      <c r="E23" s="26">
        <v>3.5</v>
      </c>
      <c r="F23" s="27"/>
      <c r="G23" s="28">
        <f t="shared" si="0"/>
        <v>3.5</v>
      </c>
    </row>
    <row r="24" spans="1:7">
      <c r="A24" s="20" t="s">
        <v>30</v>
      </c>
      <c r="B24" s="20" t="s">
        <v>31</v>
      </c>
      <c r="C24" s="26">
        <v>0.5</v>
      </c>
      <c r="D24" s="27"/>
      <c r="E24" s="26">
        <v>5.7</v>
      </c>
      <c r="F24" s="27"/>
      <c r="G24" s="28">
        <f t="shared" si="0"/>
        <v>2.85</v>
      </c>
    </row>
    <row r="25" spans="1:7">
      <c r="A25" s="20" t="s">
        <v>32</v>
      </c>
      <c r="B25" s="20" t="s">
        <v>33</v>
      </c>
      <c r="C25" s="26">
        <v>1</v>
      </c>
      <c r="D25" s="27"/>
      <c r="E25" s="26">
        <v>0.38</v>
      </c>
      <c r="F25" s="27"/>
      <c r="G25" s="28">
        <f t="shared" si="0"/>
        <v>0.38</v>
      </c>
    </row>
    <row r="26" spans="1:7">
      <c r="A26" s="20" t="s">
        <v>83</v>
      </c>
      <c r="B26" s="20" t="s">
        <v>84</v>
      </c>
      <c r="C26" s="26">
        <v>2</v>
      </c>
      <c r="D26" s="27"/>
      <c r="E26" s="26">
        <v>7.6</v>
      </c>
      <c r="F26" s="27"/>
      <c r="G26" s="28">
        <f t="shared" si="0"/>
        <v>15.2</v>
      </c>
    </row>
    <row r="27" ht="14" customHeight="1" spans="1:7">
      <c r="A27" s="29" t="s">
        <v>85</v>
      </c>
      <c r="B27" s="29" t="s">
        <v>25</v>
      </c>
      <c r="C27" s="26">
        <v>1</v>
      </c>
      <c r="D27" s="27"/>
      <c r="E27" s="31">
        <v>280</v>
      </c>
      <c r="F27" s="32"/>
      <c r="G27" s="28">
        <f t="shared" si="0"/>
        <v>280</v>
      </c>
    </row>
    <row r="28" spans="1:7">
      <c r="A28" s="29" t="s">
        <v>80</v>
      </c>
      <c r="B28" s="29" t="s">
        <v>33</v>
      </c>
      <c r="C28" s="26">
        <v>4</v>
      </c>
      <c r="D28" s="27"/>
      <c r="E28" s="31">
        <v>0.7</v>
      </c>
      <c r="F28" s="32"/>
      <c r="G28" s="28">
        <f t="shared" si="0"/>
        <v>2.8</v>
      </c>
    </row>
    <row r="29" ht="17.25" spans="1:7">
      <c r="A29" s="29" t="s">
        <v>16</v>
      </c>
      <c r="B29" s="30"/>
      <c r="C29" s="31"/>
      <c r="D29" s="32"/>
      <c r="E29" s="31"/>
      <c r="F29" s="32"/>
      <c r="G29" s="33">
        <f>SUM(G20:G28)</f>
        <v>314.71</v>
      </c>
    </row>
    <row r="30" spans="1:7">
      <c r="A30" s="24" t="s">
        <v>34</v>
      </c>
      <c r="B30" s="24"/>
      <c r="C30" s="24"/>
      <c r="D30" s="24"/>
      <c r="E30" s="24"/>
      <c r="F30" s="24"/>
      <c r="G30" s="24"/>
    </row>
    <row r="31" spans="1:7">
      <c r="A31" s="20" t="s">
        <v>35</v>
      </c>
      <c r="B31" s="20" t="s">
        <v>36</v>
      </c>
      <c r="C31" s="26" t="s">
        <v>21</v>
      </c>
      <c r="D31" s="27"/>
      <c r="E31" s="26" t="s">
        <v>37</v>
      </c>
      <c r="F31" s="27"/>
      <c r="G31" s="20" t="s">
        <v>38</v>
      </c>
    </row>
    <row r="32" ht="17.25" spans="1:7">
      <c r="A32" s="20"/>
      <c r="B32" s="22"/>
      <c r="C32" s="26"/>
      <c r="D32" s="27"/>
      <c r="E32" s="26"/>
      <c r="F32" s="27"/>
      <c r="G32" s="21">
        <f>C32*E32</f>
        <v>0</v>
      </c>
    </row>
    <row r="33" ht="17.25" spans="1:7">
      <c r="A33" s="20" t="s">
        <v>16</v>
      </c>
      <c r="B33" s="22"/>
      <c r="C33" s="26"/>
      <c r="D33" s="27"/>
      <c r="E33" s="26"/>
      <c r="F33" s="27"/>
      <c r="G33" s="21">
        <f>SUM(G32:G32)</f>
        <v>0</v>
      </c>
    </row>
    <row r="34" ht="15" spans="1:7">
      <c r="A34" s="14" t="s">
        <v>39</v>
      </c>
      <c r="B34" s="15"/>
      <c r="C34" s="15"/>
      <c r="D34" s="15"/>
      <c r="E34" s="15"/>
      <c r="F34" s="15"/>
      <c r="G34" s="16"/>
    </row>
    <row r="35" spans="1:7">
      <c r="A35" s="20" t="s">
        <v>35</v>
      </c>
      <c r="B35" s="20" t="s">
        <v>36</v>
      </c>
      <c r="C35" s="26" t="s">
        <v>40</v>
      </c>
      <c r="D35" s="27"/>
      <c r="E35" s="26" t="s">
        <v>22</v>
      </c>
      <c r="F35" s="27"/>
      <c r="G35" s="20" t="s">
        <v>13</v>
      </c>
    </row>
    <row r="36" spans="1:7">
      <c r="A36" s="20" t="s">
        <v>41</v>
      </c>
      <c r="B36" s="20" t="s">
        <v>42</v>
      </c>
      <c r="C36" s="26">
        <v>1</v>
      </c>
      <c r="D36" s="27"/>
      <c r="E36" s="26">
        <v>1.74</v>
      </c>
      <c r="F36" s="27"/>
      <c r="G36" s="21">
        <f>C36*E36</f>
        <v>1.74</v>
      </c>
    </row>
    <row r="37" spans="1:7">
      <c r="A37" s="20" t="s">
        <v>43</v>
      </c>
      <c r="B37" s="20" t="s">
        <v>44</v>
      </c>
      <c r="C37" s="26">
        <v>3</v>
      </c>
      <c r="D37" s="27"/>
      <c r="E37" s="26">
        <v>0.75</v>
      </c>
      <c r="F37" s="27"/>
      <c r="G37" s="21">
        <f>C37*E37</f>
        <v>2.25</v>
      </c>
    </row>
    <row r="38" ht="17.25" spans="1:7">
      <c r="A38" s="20" t="s">
        <v>16</v>
      </c>
      <c r="B38" s="34"/>
      <c r="C38" s="26"/>
      <c r="D38" s="27"/>
      <c r="E38" s="26"/>
      <c r="F38" s="27"/>
      <c r="G38" s="23">
        <f>SUM(G36:G37)</f>
        <v>3.99</v>
      </c>
    </row>
    <row r="39" spans="1:7">
      <c r="A39" s="14" t="s">
        <v>45</v>
      </c>
      <c r="B39" s="15"/>
      <c r="C39" s="15"/>
      <c r="D39" s="15"/>
      <c r="E39" s="15"/>
      <c r="F39" s="15"/>
      <c r="G39" s="16"/>
    </row>
    <row r="40" spans="1:7">
      <c r="A40" s="35" t="s">
        <v>46</v>
      </c>
      <c r="B40" s="36"/>
      <c r="C40" s="36"/>
      <c r="D40" s="36"/>
      <c r="E40" s="15"/>
      <c r="F40" s="15"/>
      <c r="G40" s="16"/>
    </row>
    <row r="41" spans="1:7">
      <c r="A41" s="37" t="s">
        <v>47</v>
      </c>
      <c r="B41" s="37" t="s">
        <v>48</v>
      </c>
      <c r="C41" s="37" t="s">
        <v>49</v>
      </c>
      <c r="D41" s="38"/>
      <c r="E41" s="39" t="s">
        <v>50</v>
      </c>
      <c r="F41" s="27"/>
      <c r="G41" s="20" t="s">
        <v>13</v>
      </c>
    </row>
    <row r="42" spans="1:7">
      <c r="A42" s="20" t="s">
        <v>51</v>
      </c>
      <c r="B42" s="20">
        <v>180000</v>
      </c>
      <c r="C42" s="52">
        <v>5</v>
      </c>
      <c r="D42" s="38"/>
      <c r="E42" s="40">
        <v>2.5</v>
      </c>
      <c r="F42" s="41"/>
      <c r="G42" s="21">
        <f t="shared" ref="G42:G48" si="1">IFERROR(B42/C42/12/22/8*E42,0)</f>
        <v>42.6136363636364</v>
      </c>
    </row>
    <row r="43" spans="1:7">
      <c r="A43" s="20" t="s">
        <v>77</v>
      </c>
      <c r="B43" s="20">
        <v>138000</v>
      </c>
      <c r="C43" s="26">
        <v>5</v>
      </c>
      <c r="D43" s="27"/>
      <c r="E43" s="40">
        <v>2.5</v>
      </c>
      <c r="F43" s="41"/>
      <c r="G43" s="21">
        <f t="shared" si="1"/>
        <v>32.6704545454545</v>
      </c>
    </row>
    <row r="44" spans="1:7">
      <c r="A44" s="26" t="s">
        <v>92</v>
      </c>
      <c r="B44" s="20">
        <v>88500</v>
      </c>
      <c r="C44" s="26">
        <v>5</v>
      </c>
      <c r="D44" s="27"/>
      <c r="E44" s="40">
        <v>2.5</v>
      </c>
      <c r="F44" s="41"/>
      <c r="G44" s="21">
        <f t="shared" si="1"/>
        <v>20.9517045454545</v>
      </c>
    </row>
    <row r="45" spans="1:7">
      <c r="A45" s="26" t="s">
        <v>86</v>
      </c>
      <c r="B45" s="20">
        <v>1188</v>
      </c>
      <c r="C45" s="26">
        <v>5</v>
      </c>
      <c r="D45" s="27"/>
      <c r="E45" s="40">
        <v>2.5</v>
      </c>
      <c r="F45" s="41"/>
      <c r="G45" s="21">
        <f t="shared" si="1"/>
        <v>0.28125</v>
      </c>
    </row>
    <row r="46" spans="1:7">
      <c r="A46" s="26" t="s">
        <v>52</v>
      </c>
      <c r="B46" s="20">
        <v>4000</v>
      </c>
      <c r="C46" s="26">
        <v>5</v>
      </c>
      <c r="D46" s="27"/>
      <c r="E46" s="40">
        <v>2.5</v>
      </c>
      <c r="F46" s="41"/>
      <c r="G46" s="21">
        <f t="shared" si="1"/>
        <v>0.946969696969697</v>
      </c>
    </row>
    <row r="47" spans="1:7">
      <c r="A47" s="26" t="s">
        <v>53</v>
      </c>
      <c r="B47" s="20">
        <v>3550</v>
      </c>
      <c r="C47" s="26">
        <v>5</v>
      </c>
      <c r="D47" s="27"/>
      <c r="E47" s="40">
        <v>2.5</v>
      </c>
      <c r="F47" s="41"/>
      <c r="G47" s="21">
        <f t="shared" si="1"/>
        <v>0.840435606060606</v>
      </c>
    </row>
    <row r="48" spans="1:7">
      <c r="A48" s="26" t="s">
        <v>87</v>
      </c>
      <c r="B48" s="20">
        <v>5000</v>
      </c>
      <c r="C48" s="26">
        <v>5</v>
      </c>
      <c r="D48" s="27"/>
      <c r="E48" s="40">
        <v>2.5</v>
      </c>
      <c r="F48" s="41"/>
      <c r="G48" s="21">
        <f t="shared" si="1"/>
        <v>1.18371212121212</v>
      </c>
    </row>
    <row r="49" ht="17.25" spans="1:7">
      <c r="A49" s="26" t="s">
        <v>16</v>
      </c>
      <c r="B49" s="34"/>
      <c r="C49" s="26"/>
      <c r="D49" s="27"/>
      <c r="E49" s="39"/>
      <c r="F49" s="27"/>
      <c r="G49" s="23">
        <f>SUM(G42:G48)</f>
        <v>99.4881628787879</v>
      </c>
    </row>
    <row r="50" spans="1:7">
      <c r="A50" s="42" t="s">
        <v>54</v>
      </c>
      <c r="B50" s="43"/>
      <c r="C50" s="43"/>
      <c r="D50" s="43"/>
      <c r="E50" s="43"/>
      <c r="F50" s="43"/>
      <c r="G50" s="44"/>
    </row>
    <row r="51" ht="30" spans="1:7">
      <c r="A51" s="17" t="s">
        <v>35</v>
      </c>
      <c r="B51" s="17" t="s">
        <v>48</v>
      </c>
      <c r="C51" s="18" t="s">
        <v>55</v>
      </c>
      <c r="D51" s="17" t="s">
        <v>56</v>
      </c>
      <c r="E51" s="17" t="s">
        <v>49</v>
      </c>
      <c r="F51" s="17" t="s">
        <v>50</v>
      </c>
      <c r="G51" s="17" t="s">
        <v>13</v>
      </c>
    </row>
    <row r="52" ht="15" spans="1:7">
      <c r="A52" s="20" t="s">
        <v>88</v>
      </c>
      <c r="B52" s="45">
        <v>46244103.63</v>
      </c>
      <c r="C52" s="20">
        <v>13777</v>
      </c>
      <c r="D52" s="20">
        <v>580</v>
      </c>
      <c r="E52" s="20">
        <v>50</v>
      </c>
      <c r="F52" s="20">
        <v>2.5</v>
      </c>
      <c r="G52" s="21">
        <f>IFERROR(B52/C52/E52/12/22/8*D52*F52,0)</f>
        <v>46.0899027086069</v>
      </c>
    </row>
    <row r="53" ht="17.25" spans="1:7">
      <c r="A53" s="20" t="s">
        <v>16</v>
      </c>
      <c r="B53" s="20"/>
      <c r="C53" s="20"/>
      <c r="D53" s="20"/>
      <c r="E53" s="20"/>
      <c r="F53" s="20"/>
      <c r="G53" s="33">
        <f>SUM(G52:G52)</f>
        <v>46.0899027086069</v>
      </c>
    </row>
    <row r="54" ht="15" spans="1:7">
      <c r="A54" s="24" t="s">
        <v>58</v>
      </c>
      <c r="B54" s="24"/>
      <c r="C54" s="24"/>
      <c r="D54" s="24"/>
      <c r="E54" s="24"/>
      <c r="F54" s="24"/>
      <c r="G54" s="24"/>
    </row>
    <row r="55" spans="1:7">
      <c r="A55" s="14" t="s">
        <v>59</v>
      </c>
      <c r="B55" s="15"/>
      <c r="C55" s="15"/>
      <c r="D55" s="15"/>
      <c r="E55" s="15"/>
      <c r="F55" s="16"/>
      <c r="G55" s="21">
        <f>(G9+G17+G29+G38+G49+G53)*G56</f>
        <v>380.116451805731</v>
      </c>
    </row>
    <row r="56" spans="1:7">
      <c r="A56" s="14" t="s">
        <v>60</v>
      </c>
      <c r="B56" s="15"/>
      <c r="C56" s="15"/>
      <c r="D56" s="15"/>
      <c r="E56" s="15"/>
      <c r="F56" s="16"/>
      <c r="G56" s="28">
        <v>0.18</v>
      </c>
    </row>
    <row r="57" spans="1:7">
      <c r="A57" s="46" t="s">
        <v>61</v>
      </c>
      <c r="B57" s="47"/>
      <c r="C57" s="47"/>
      <c r="D57" s="47"/>
      <c r="E57" s="47"/>
      <c r="F57" s="48"/>
      <c r="G57" s="28">
        <f>G58</f>
        <v>0.16</v>
      </c>
    </row>
    <row r="58" spans="1:7">
      <c r="A58" s="14" t="s">
        <v>62</v>
      </c>
      <c r="B58" s="15"/>
      <c r="C58" s="15"/>
      <c r="D58" s="15"/>
      <c r="E58" s="15"/>
      <c r="F58" s="16"/>
      <c r="G58" s="28">
        <v>0.16</v>
      </c>
    </row>
    <row r="59" ht="17.25" spans="1:7">
      <c r="A59" s="49" t="s">
        <v>16</v>
      </c>
      <c r="B59" s="50"/>
      <c r="C59" s="50"/>
      <c r="D59" s="50"/>
      <c r="E59" s="50"/>
      <c r="F59" s="51"/>
      <c r="G59" s="33">
        <f>G55+G57</f>
        <v>380.276451805731</v>
      </c>
    </row>
    <row r="60" ht="17.25" spans="1:7">
      <c r="A60" s="14" t="s">
        <v>63</v>
      </c>
      <c r="B60" s="15"/>
      <c r="C60" s="15"/>
      <c r="D60" s="15"/>
      <c r="E60" s="15"/>
      <c r="F60" s="16"/>
      <c r="G60" s="23">
        <f>G9+G17+G29+G33+G38+G49+G53+G59</f>
        <v>2492.03451739313</v>
      </c>
    </row>
    <row r="61" ht="15" spans="1:7">
      <c r="A61" s="46" t="s">
        <v>64</v>
      </c>
      <c r="B61" s="47"/>
      <c r="C61" s="47"/>
      <c r="D61" s="47"/>
      <c r="E61" s="47"/>
      <c r="F61" s="47"/>
      <c r="G61" s="48"/>
    </row>
    <row r="82" ht="13.5"/>
  </sheetData>
  <mergeCells count="94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A18:G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A30:G30"/>
    <mergeCell ref="C31:D31"/>
    <mergeCell ref="E31:F31"/>
    <mergeCell ref="C32:D32"/>
    <mergeCell ref="E32:F32"/>
    <mergeCell ref="C33:D33"/>
    <mergeCell ref="E33:F33"/>
    <mergeCell ref="A34:G34"/>
    <mergeCell ref="C35:D35"/>
    <mergeCell ref="E35:F35"/>
    <mergeCell ref="C36:D36"/>
    <mergeCell ref="E36:F36"/>
    <mergeCell ref="C37:D37"/>
    <mergeCell ref="E37:F37"/>
    <mergeCell ref="C38:D38"/>
    <mergeCell ref="E38:F38"/>
    <mergeCell ref="A39:G39"/>
    <mergeCell ref="A40:G40"/>
    <mergeCell ref="C41:D41"/>
    <mergeCell ref="E41:F41"/>
    <mergeCell ref="C42:D42"/>
    <mergeCell ref="E42:F42"/>
    <mergeCell ref="C43:D43"/>
    <mergeCell ref="E43:F43"/>
    <mergeCell ref="C44:D44"/>
    <mergeCell ref="E44:F44"/>
    <mergeCell ref="C45:D45"/>
    <mergeCell ref="E45:F45"/>
    <mergeCell ref="C46:D46"/>
    <mergeCell ref="E46:F46"/>
    <mergeCell ref="C47:D47"/>
    <mergeCell ref="E47:F47"/>
    <mergeCell ref="C48:D48"/>
    <mergeCell ref="E48:F48"/>
    <mergeCell ref="C49:D49"/>
    <mergeCell ref="E49:F49"/>
    <mergeCell ref="A50:G50"/>
    <mergeCell ref="A54:G54"/>
    <mergeCell ref="A55:F55"/>
    <mergeCell ref="A56:F56"/>
    <mergeCell ref="A57:F57"/>
    <mergeCell ref="A58:F58"/>
    <mergeCell ref="A59:F59"/>
    <mergeCell ref="A60:F60"/>
    <mergeCell ref="A61:G61"/>
  </mergeCells>
  <pageMargins left="0.7" right="0.7" top="0.354166666666667" bottom="0.236111111111111" header="0.3" footer="0.3"/>
  <pageSetup paperSize="9" scale="75" orientation="portrait"/>
  <headerFooter/>
  <legacyDrawing r:id="rId2"/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50"/>
  <sheetViews>
    <sheetView workbookViewId="0">
      <selection activeCell="A44" sqref="A44:F44"/>
    </sheetView>
  </sheetViews>
  <sheetFormatPr defaultColWidth="8.75" defaultRowHeight="16.5"/>
  <cols>
    <col min="1" max="1" width="13.3833333333333" style="1" customWidth="1"/>
    <col min="2" max="2" width="16" style="1" customWidth="1"/>
    <col min="3" max="3" width="10.8833333333333" style="1" customWidth="1"/>
    <col min="4" max="4" width="10.3833333333333" style="1" customWidth="1"/>
    <col min="5" max="5" width="11.3833333333333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199</v>
      </c>
      <c r="C4" s="10" t="s">
        <v>6</v>
      </c>
      <c r="D4" s="11" t="s">
        <v>200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ht="15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2</v>
      </c>
      <c r="C7" s="18">
        <v>1</v>
      </c>
      <c r="D7" s="19"/>
      <c r="E7" s="18">
        <v>96.35</v>
      </c>
      <c r="F7" s="19"/>
      <c r="G7" s="21">
        <f>B7*C7*E7</f>
        <v>192.7</v>
      </c>
    </row>
    <row r="8" ht="16.15" customHeight="1" spans="1:12">
      <c r="A8" s="20" t="s">
        <v>15</v>
      </c>
      <c r="B8" s="20">
        <v>2</v>
      </c>
      <c r="C8" s="18">
        <v>1</v>
      </c>
      <c r="D8" s="19"/>
      <c r="E8" s="18">
        <v>206.68</v>
      </c>
      <c r="F8" s="19"/>
      <c r="G8" s="21">
        <f>B8*C8*E8</f>
        <v>413.36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606.06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ht="17.25" spans="1:12">
      <c r="A13" s="20"/>
      <c r="B13" s="22"/>
      <c r="C13" s="26"/>
      <c r="D13" s="27"/>
      <c r="E13" s="26"/>
      <c r="F13" s="27"/>
      <c r="G13" s="28">
        <f>C13*E13</f>
        <v>0</v>
      </c>
    </row>
    <row r="14" ht="17.25" spans="1:12">
      <c r="A14" s="20" t="s">
        <v>16</v>
      </c>
      <c r="B14" s="22"/>
      <c r="C14" s="26"/>
      <c r="D14" s="27"/>
      <c r="E14" s="26"/>
      <c r="F14" s="27"/>
      <c r="G14" s="23">
        <f>SUM(G13:G13)</f>
        <v>0</v>
      </c>
    </row>
    <row r="15" spans="1:12">
      <c r="A15" s="14" t="s">
        <v>23</v>
      </c>
      <c r="B15" s="15"/>
      <c r="C15" s="15"/>
      <c r="D15" s="15"/>
      <c r="E15" s="15"/>
      <c r="F15" s="15"/>
      <c r="G15" s="16"/>
    </row>
    <row r="16" ht="15" spans="1:12">
      <c r="A16" s="20" t="s">
        <v>19</v>
      </c>
      <c r="B16" s="20" t="s">
        <v>20</v>
      </c>
      <c r="C16" s="26" t="s">
        <v>21</v>
      </c>
      <c r="D16" s="27"/>
      <c r="E16" s="26" t="s">
        <v>22</v>
      </c>
      <c r="F16" s="27"/>
      <c r="G16" s="20" t="s">
        <v>13</v>
      </c>
    </row>
    <row r="17" ht="17.25" spans="1:7">
      <c r="A17" s="29"/>
      <c r="B17" s="30"/>
      <c r="C17" s="26"/>
      <c r="D17" s="27"/>
      <c r="E17" s="31"/>
      <c r="F17" s="32"/>
      <c r="G17" s="28">
        <f>C17*E17</f>
        <v>0</v>
      </c>
    </row>
    <row r="18" ht="17.25" spans="1:7">
      <c r="A18" s="29" t="s">
        <v>16</v>
      </c>
      <c r="B18" s="30"/>
      <c r="C18" s="31"/>
      <c r="D18" s="32"/>
      <c r="E18" s="31"/>
      <c r="F18" s="32"/>
      <c r="G18" s="33">
        <f>SUM(G17:G17)</f>
        <v>0</v>
      </c>
    </row>
    <row r="19" spans="1:7">
      <c r="A19" s="24" t="s">
        <v>34</v>
      </c>
      <c r="B19" s="24"/>
      <c r="C19" s="24"/>
      <c r="D19" s="24"/>
      <c r="E19" s="24"/>
      <c r="F19" s="24"/>
      <c r="G19" s="24"/>
    </row>
    <row r="20" spans="1:7">
      <c r="A20" s="20" t="s">
        <v>35</v>
      </c>
      <c r="B20" s="20" t="s">
        <v>36</v>
      </c>
      <c r="C20" s="26" t="s">
        <v>21</v>
      </c>
      <c r="D20" s="27"/>
      <c r="E20" s="26" t="s">
        <v>37</v>
      </c>
      <c r="F20" s="27"/>
      <c r="G20" s="20" t="s">
        <v>38</v>
      </c>
    </row>
    <row r="21" ht="17.25" spans="1:7">
      <c r="A21" s="20"/>
      <c r="B21" s="22"/>
      <c r="C21" s="26"/>
      <c r="D21" s="27"/>
      <c r="E21" s="26"/>
      <c r="F21" s="27"/>
      <c r="G21" s="23">
        <f>C21*E21</f>
        <v>0</v>
      </c>
    </row>
    <row r="22" ht="17.25" spans="1:7">
      <c r="A22" s="20" t="s">
        <v>16</v>
      </c>
      <c r="B22" s="22"/>
      <c r="C22" s="26"/>
      <c r="D22" s="27"/>
      <c r="E22" s="26"/>
      <c r="F22" s="27"/>
      <c r="G22" s="23">
        <f>SUM(G21:G21)</f>
        <v>0</v>
      </c>
    </row>
    <row r="23" spans="1:7">
      <c r="A23" s="14" t="s">
        <v>39</v>
      </c>
      <c r="B23" s="15"/>
      <c r="C23" s="15"/>
      <c r="D23" s="15"/>
      <c r="E23" s="15"/>
      <c r="F23" s="15"/>
      <c r="G23" s="16"/>
    </row>
    <row r="24" spans="1:7">
      <c r="A24" s="20" t="s">
        <v>35</v>
      </c>
      <c r="B24" s="20" t="s">
        <v>36</v>
      </c>
      <c r="C24" s="26" t="s">
        <v>40</v>
      </c>
      <c r="D24" s="27"/>
      <c r="E24" s="26" t="s">
        <v>22</v>
      </c>
      <c r="F24" s="27"/>
      <c r="G24" s="20" t="s">
        <v>13</v>
      </c>
    </row>
    <row r="25" spans="1:7">
      <c r="A25" s="20" t="s">
        <v>41</v>
      </c>
      <c r="B25" s="20" t="s">
        <v>42</v>
      </c>
      <c r="C25" s="26">
        <v>1</v>
      </c>
      <c r="D25" s="27"/>
      <c r="E25" s="26">
        <v>1.74</v>
      </c>
      <c r="F25" s="27"/>
      <c r="G25" s="21">
        <f>C25*E25</f>
        <v>1.74</v>
      </c>
    </row>
    <row r="26" spans="1:7">
      <c r="A26" s="20" t="s">
        <v>43</v>
      </c>
      <c r="B26" s="20" t="s">
        <v>44</v>
      </c>
      <c r="C26" s="26">
        <v>3</v>
      </c>
      <c r="D26" s="27"/>
      <c r="E26" s="26">
        <v>0.75</v>
      </c>
      <c r="F26" s="27"/>
      <c r="G26" s="21">
        <f>C26*E26</f>
        <v>2.25</v>
      </c>
    </row>
    <row r="27" ht="17.25" spans="1:7">
      <c r="A27" s="20" t="s">
        <v>16</v>
      </c>
      <c r="B27" s="34"/>
      <c r="C27" s="26"/>
      <c r="D27" s="27"/>
      <c r="E27" s="26"/>
      <c r="F27" s="27"/>
      <c r="G27" s="23">
        <f>SUM(G25:G26)</f>
        <v>3.99</v>
      </c>
    </row>
    <row r="28" spans="1:7">
      <c r="A28" s="14" t="s">
        <v>45</v>
      </c>
      <c r="B28" s="15"/>
      <c r="C28" s="15"/>
      <c r="D28" s="15"/>
      <c r="E28" s="15"/>
      <c r="F28" s="15"/>
      <c r="G28" s="16"/>
    </row>
    <row r="29" spans="1:7">
      <c r="A29" s="35" t="s">
        <v>46</v>
      </c>
      <c r="B29" s="36"/>
      <c r="C29" s="36"/>
      <c r="D29" s="36"/>
      <c r="E29" s="15"/>
      <c r="F29" s="15"/>
      <c r="G29" s="16"/>
    </row>
    <row r="30" spans="1:7">
      <c r="A30" s="37" t="s">
        <v>47</v>
      </c>
      <c r="B30" s="37" t="s">
        <v>48</v>
      </c>
      <c r="C30" s="37" t="s">
        <v>49</v>
      </c>
      <c r="D30" s="38"/>
      <c r="E30" s="39" t="s">
        <v>50</v>
      </c>
      <c r="F30" s="27"/>
      <c r="G30" s="20" t="s">
        <v>13</v>
      </c>
    </row>
    <row r="31" spans="1:7">
      <c r="A31" s="20" t="s">
        <v>51</v>
      </c>
      <c r="B31" s="20">
        <v>180000</v>
      </c>
      <c r="C31" s="52">
        <v>5</v>
      </c>
      <c r="D31" s="38"/>
      <c r="E31" s="40">
        <v>1</v>
      </c>
      <c r="F31" s="41"/>
      <c r="G31" s="21">
        <f t="shared" ref="G31:G37" si="0">IFERROR(B31/C31/12/22/8*E31,0)</f>
        <v>17.0454545454545</v>
      </c>
    </row>
    <row r="32" spans="1:7">
      <c r="A32" s="20" t="s">
        <v>77</v>
      </c>
      <c r="B32" s="20">
        <v>138000</v>
      </c>
      <c r="C32" s="26">
        <v>5</v>
      </c>
      <c r="D32" s="27"/>
      <c r="E32" s="39">
        <v>1</v>
      </c>
      <c r="F32" s="27"/>
      <c r="G32" s="21">
        <f t="shared" si="0"/>
        <v>13.0681818181818</v>
      </c>
    </row>
    <row r="33" spans="1:7">
      <c r="A33" s="26" t="s">
        <v>92</v>
      </c>
      <c r="B33" s="20">
        <v>88500</v>
      </c>
      <c r="C33" s="26">
        <v>5</v>
      </c>
      <c r="D33" s="27"/>
      <c r="E33" s="39">
        <v>1</v>
      </c>
      <c r="F33" s="27"/>
      <c r="G33" s="21">
        <f t="shared" si="0"/>
        <v>8.38068181818182</v>
      </c>
    </row>
    <row r="34" spans="1:7">
      <c r="A34" s="26" t="s">
        <v>86</v>
      </c>
      <c r="B34" s="20">
        <v>1188</v>
      </c>
      <c r="C34" s="26">
        <v>5</v>
      </c>
      <c r="D34" s="27"/>
      <c r="E34" s="39">
        <v>1</v>
      </c>
      <c r="F34" s="27"/>
      <c r="G34" s="21">
        <f t="shared" si="0"/>
        <v>0.1125</v>
      </c>
    </row>
    <row r="35" spans="1:7">
      <c r="A35" s="26" t="s">
        <v>52</v>
      </c>
      <c r="B35" s="20">
        <v>4000</v>
      </c>
      <c r="C35" s="26">
        <v>5</v>
      </c>
      <c r="D35" s="27"/>
      <c r="E35" s="39">
        <v>1</v>
      </c>
      <c r="F35" s="27"/>
      <c r="G35" s="21">
        <f t="shared" si="0"/>
        <v>0.378787878787879</v>
      </c>
    </row>
    <row r="36" spans="1:7">
      <c r="A36" s="26" t="s">
        <v>53</v>
      </c>
      <c r="B36" s="20">
        <v>3550</v>
      </c>
      <c r="C36" s="26">
        <v>5</v>
      </c>
      <c r="D36" s="27"/>
      <c r="E36" s="39">
        <v>1</v>
      </c>
      <c r="F36" s="27"/>
      <c r="G36" s="21">
        <f t="shared" si="0"/>
        <v>0.336174242424242</v>
      </c>
    </row>
    <row r="37" spans="1:7">
      <c r="A37" s="26" t="s">
        <v>87</v>
      </c>
      <c r="B37" s="20">
        <v>5000</v>
      </c>
      <c r="C37" s="26">
        <v>5</v>
      </c>
      <c r="D37" s="27"/>
      <c r="E37" s="39">
        <v>1</v>
      </c>
      <c r="F37" s="27"/>
      <c r="G37" s="21">
        <f t="shared" si="0"/>
        <v>0.473484848484848</v>
      </c>
    </row>
    <row r="38" ht="17.25" spans="1:7">
      <c r="A38" s="26" t="s">
        <v>16</v>
      </c>
      <c r="B38" s="34"/>
      <c r="C38" s="26"/>
      <c r="D38" s="27"/>
      <c r="E38" s="39"/>
      <c r="F38" s="27"/>
      <c r="G38" s="23">
        <f>SUM(G31:G37)</f>
        <v>39.7952651515152</v>
      </c>
    </row>
    <row r="39" spans="1:7">
      <c r="A39" s="42" t="s">
        <v>54</v>
      </c>
      <c r="B39" s="43"/>
      <c r="C39" s="43"/>
      <c r="D39" s="43"/>
      <c r="E39" s="43"/>
      <c r="F39" s="43"/>
      <c r="G39" s="44"/>
    </row>
    <row r="40" ht="30" spans="1:7">
      <c r="A40" s="17" t="s">
        <v>35</v>
      </c>
      <c r="B40" s="17" t="s">
        <v>48</v>
      </c>
      <c r="C40" s="18" t="s">
        <v>55</v>
      </c>
      <c r="D40" s="17" t="s">
        <v>56</v>
      </c>
      <c r="E40" s="17" t="s">
        <v>49</v>
      </c>
      <c r="F40" s="17" t="s">
        <v>50</v>
      </c>
      <c r="G40" s="17" t="s">
        <v>13</v>
      </c>
    </row>
    <row r="41" ht="15" spans="1:7">
      <c r="A41" s="20" t="s">
        <v>88</v>
      </c>
      <c r="B41" s="45">
        <v>46244103.63</v>
      </c>
      <c r="C41" s="20">
        <v>13777</v>
      </c>
      <c r="D41" s="20">
        <v>580</v>
      </c>
      <c r="E41" s="20">
        <v>50</v>
      </c>
      <c r="F41" s="20">
        <v>1</v>
      </c>
      <c r="G41" s="21">
        <f>IFERROR(B41/C41/E41/12/22/8*D41*F41,0)</f>
        <v>18.4359610834428</v>
      </c>
    </row>
    <row r="42" ht="17.25" spans="1:7">
      <c r="A42" s="20" t="s">
        <v>16</v>
      </c>
      <c r="B42" s="20"/>
      <c r="C42" s="20"/>
      <c r="D42" s="20"/>
      <c r="E42" s="20"/>
      <c r="F42" s="20"/>
      <c r="G42" s="33">
        <f>SUM(G41:G41)</f>
        <v>18.4359610834428</v>
      </c>
    </row>
    <row r="43" ht="15" spans="1:7">
      <c r="A43" s="24" t="s">
        <v>58</v>
      </c>
      <c r="B43" s="24"/>
      <c r="C43" s="24"/>
      <c r="D43" s="24"/>
      <c r="E43" s="24"/>
      <c r="F43" s="24"/>
      <c r="G43" s="24"/>
    </row>
    <row r="44" spans="1:7">
      <c r="A44" s="14" t="s">
        <v>59</v>
      </c>
      <c r="B44" s="15"/>
      <c r="C44" s="15"/>
      <c r="D44" s="15"/>
      <c r="E44" s="15"/>
      <c r="F44" s="16"/>
      <c r="G44" s="21">
        <f>(G9+G14+G18+G27+G38+G42)*G45</f>
        <v>120.290620722292</v>
      </c>
    </row>
    <row r="45" spans="1:7">
      <c r="A45" s="14" t="s">
        <v>60</v>
      </c>
      <c r="B45" s="15"/>
      <c r="C45" s="15"/>
      <c r="D45" s="15"/>
      <c r="E45" s="15"/>
      <c r="F45" s="16"/>
      <c r="G45" s="28">
        <v>0.18</v>
      </c>
    </row>
    <row r="46" spans="1:7">
      <c r="A46" s="46" t="s">
        <v>61</v>
      </c>
      <c r="B46" s="47"/>
      <c r="C46" s="47"/>
      <c r="D46" s="47"/>
      <c r="E46" s="47"/>
      <c r="F46" s="48"/>
      <c r="G46" s="28">
        <f>G47</f>
        <v>0.16</v>
      </c>
    </row>
    <row r="47" spans="1:7">
      <c r="A47" s="14" t="s">
        <v>62</v>
      </c>
      <c r="B47" s="15"/>
      <c r="C47" s="15"/>
      <c r="D47" s="15"/>
      <c r="E47" s="15"/>
      <c r="F47" s="16"/>
      <c r="G47" s="28">
        <v>0.16</v>
      </c>
    </row>
    <row r="48" ht="17.25" spans="1:7">
      <c r="A48" s="49" t="s">
        <v>16</v>
      </c>
      <c r="B48" s="50"/>
      <c r="C48" s="50"/>
      <c r="D48" s="50"/>
      <c r="E48" s="50"/>
      <c r="F48" s="51"/>
      <c r="G48" s="33">
        <f>G44+G46</f>
        <v>120.450620722292</v>
      </c>
    </row>
    <row r="49" ht="17.25" spans="1:7">
      <c r="A49" s="14" t="s">
        <v>63</v>
      </c>
      <c r="B49" s="15"/>
      <c r="C49" s="15"/>
      <c r="D49" s="15"/>
      <c r="E49" s="15"/>
      <c r="F49" s="16"/>
      <c r="G49" s="23">
        <f>G9+G14+G18+G27+G38+G42+G48</f>
        <v>788.73184695725</v>
      </c>
    </row>
    <row r="50" ht="15" spans="1:7">
      <c r="A50" s="46" t="s">
        <v>64</v>
      </c>
      <c r="B50" s="47"/>
      <c r="C50" s="47"/>
      <c r="D50" s="47"/>
      <c r="E50" s="47"/>
      <c r="F50" s="47"/>
      <c r="G50" s="48"/>
    </row>
  </sheetData>
  <mergeCells count="72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A15:G15"/>
    <mergeCell ref="C16:D16"/>
    <mergeCell ref="E16:F16"/>
    <mergeCell ref="C17:D17"/>
    <mergeCell ref="E17:F17"/>
    <mergeCell ref="C18:D18"/>
    <mergeCell ref="E18:F18"/>
    <mergeCell ref="A19:G19"/>
    <mergeCell ref="C20:D20"/>
    <mergeCell ref="E20:F20"/>
    <mergeCell ref="C21:D21"/>
    <mergeCell ref="E21:F21"/>
    <mergeCell ref="C22:D22"/>
    <mergeCell ref="E22:F22"/>
    <mergeCell ref="A23:G23"/>
    <mergeCell ref="C24:D24"/>
    <mergeCell ref="E24:F24"/>
    <mergeCell ref="C25:D25"/>
    <mergeCell ref="E25:F25"/>
    <mergeCell ref="C26:D26"/>
    <mergeCell ref="E26:F26"/>
    <mergeCell ref="C27:D27"/>
    <mergeCell ref="E27:F27"/>
    <mergeCell ref="A28:G28"/>
    <mergeCell ref="A29:G29"/>
    <mergeCell ref="C30:D30"/>
    <mergeCell ref="E30:F30"/>
    <mergeCell ref="C31:D31"/>
    <mergeCell ref="E31:F31"/>
    <mergeCell ref="C32:D32"/>
    <mergeCell ref="E32:F32"/>
    <mergeCell ref="C33:D33"/>
    <mergeCell ref="E33:F33"/>
    <mergeCell ref="C34:D34"/>
    <mergeCell ref="E34:F34"/>
    <mergeCell ref="C35:D35"/>
    <mergeCell ref="E35:F35"/>
    <mergeCell ref="C36:D36"/>
    <mergeCell ref="E36:F36"/>
    <mergeCell ref="C37:D37"/>
    <mergeCell ref="E37:F37"/>
    <mergeCell ref="C38:D38"/>
    <mergeCell ref="E38:F38"/>
    <mergeCell ref="A39:G39"/>
    <mergeCell ref="A43:G43"/>
    <mergeCell ref="A44:F44"/>
    <mergeCell ref="A45:F45"/>
    <mergeCell ref="A46:F46"/>
    <mergeCell ref="A47:F47"/>
    <mergeCell ref="A48:F48"/>
    <mergeCell ref="A49:F49"/>
    <mergeCell ref="A50:G50"/>
  </mergeCells>
  <pageMargins left="0.7" right="0.7" top="0.354166666666667" bottom="0.275" header="0.3" footer="0.3"/>
  <pageSetup paperSize="9" scale="92" orientation="portrait"/>
  <headerFooter/>
  <legacyDrawing r:id="rId2"/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51"/>
  <sheetViews>
    <sheetView topLeftCell="A36" workbookViewId="0">
      <selection activeCell="A52" sqref="$A52:$XFD63"/>
    </sheetView>
  </sheetViews>
  <sheetFormatPr defaultColWidth="8.75" defaultRowHeight="16.5"/>
  <cols>
    <col min="1" max="1" width="18.75" style="1" customWidth="1"/>
    <col min="2" max="2" width="16" style="1" customWidth="1"/>
    <col min="3" max="3" width="10.8833333333333" style="1" customWidth="1"/>
    <col min="4" max="4" width="10.3833333333333" style="1" customWidth="1"/>
    <col min="5" max="5" width="11.3833333333333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201</v>
      </c>
      <c r="C4" s="10" t="s">
        <v>6</v>
      </c>
      <c r="D4" s="11" t="s">
        <v>202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ht="15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2</v>
      </c>
      <c r="C7" s="18">
        <v>1</v>
      </c>
      <c r="D7" s="19"/>
      <c r="E7" s="18">
        <v>96.35</v>
      </c>
      <c r="F7" s="19"/>
      <c r="G7" s="21">
        <f>B7*C7*E7</f>
        <v>192.7</v>
      </c>
    </row>
    <row r="8" ht="16.15" customHeight="1" spans="1:12">
      <c r="A8" s="20" t="s">
        <v>15</v>
      </c>
      <c r="B8" s="20">
        <v>2</v>
      </c>
      <c r="C8" s="18">
        <v>1</v>
      </c>
      <c r="D8" s="19"/>
      <c r="E8" s="18">
        <v>206.68</v>
      </c>
      <c r="F8" s="19"/>
      <c r="G8" s="21">
        <f>B8*C8*E8</f>
        <v>413.36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606.06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spans="1:12">
      <c r="A13" s="20" t="s">
        <v>100</v>
      </c>
      <c r="B13" s="20" t="s">
        <v>33</v>
      </c>
      <c r="C13" s="26">
        <v>2</v>
      </c>
      <c r="D13" s="27"/>
      <c r="E13" s="26">
        <v>42</v>
      </c>
      <c r="F13" s="27"/>
      <c r="G13" s="28">
        <f>C13*E13</f>
        <v>84</v>
      </c>
    </row>
    <row r="14" ht="17.25" spans="1:12">
      <c r="A14" s="20" t="s">
        <v>16</v>
      </c>
      <c r="B14" s="22"/>
      <c r="C14" s="26"/>
      <c r="D14" s="27"/>
      <c r="E14" s="26"/>
      <c r="F14" s="27"/>
      <c r="G14" s="23">
        <f>SUM(G13:G13)</f>
        <v>84</v>
      </c>
    </row>
    <row r="15" spans="1:12">
      <c r="A15" s="14" t="s">
        <v>23</v>
      </c>
      <c r="B15" s="15"/>
      <c r="C15" s="15"/>
      <c r="D15" s="15"/>
      <c r="E15" s="15"/>
      <c r="F15" s="15"/>
      <c r="G15" s="16"/>
    </row>
    <row r="16" spans="1:12">
      <c r="A16" s="20" t="s">
        <v>19</v>
      </c>
      <c r="B16" s="20" t="s">
        <v>20</v>
      </c>
      <c r="C16" s="26" t="s">
        <v>21</v>
      </c>
      <c r="D16" s="27"/>
      <c r="E16" s="26" t="s">
        <v>22</v>
      </c>
      <c r="F16" s="27"/>
      <c r="G16" s="20" t="s">
        <v>13</v>
      </c>
    </row>
    <row r="17" spans="1:7">
      <c r="A17" s="20" t="s">
        <v>32</v>
      </c>
      <c r="B17" s="20" t="s">
        <v>33</v>
      </c>
      <c r="C17" s="26">
        <v>1</v>
      </c>
      <c r="D17" s="27"/>
      <c r="E17" s="26">
        <v>0.38</v>
      </c>
      <c r="F17" s="27"/>
      <c r="G17" s="28">
        <f>C17*E17</f>
        <v>0.38</v>
      </c>
    </row>
    <row r="18" spans="1:7">
      <c r="A18" s="29" t="s">
        <v>80</v>
      </c>
      <c r="B18" s="29" t="s">
        <v>33</v>
      </c>
      <c r="C18" s="26">
        <v>2</v>
      </c>
      <c r="D18" s="27"/>
      <c r="E18" s="31">
        <v>0.7</v>
      </c>
      <c r="F18" s="32"/>
      <c r="G18" s="28">
        <f>C18*E18</f>
        <v>1.4</v>
      </c>
    </row>
    <row r="19" ht="17.25" spans="1:7">
      <c r="A19" s="29" t="s">
        <v>16</v>
      </c>
      <c r="B19" s="30"/>
      <c r="C19" s="31"/>
      <c r="D19" s="32"/>
      <c r="E19" s="31"/>
      <c r="F19" s="32"/>
      <c r="G19" s="33">
        <f>SUM(G17:G18)</f>
        <v>1.78</v>
      </c>
    </row>
    <row r="20" spans="1:7">
      <c r="A20" s="24" t="s">
        <v>34</v>
      </c>
      <c r="B20" s="24"/>
      <c r="C20" s="24"/>
      <c r="D20" s="24"/>
      <c r="E20" s="24"/>
      <c r="F20" s="24"/>
      <c r="G20" s="24"/>
    </row>
    <row r="21" ht="15" spans="1:7">
      <c r="A21" s="20" t="s">
        <v>35</v>
      </c>
      <c r="B21" s="20" t="s">
        <v>36</v>
      </c>
      <c r="C21" s="26" t="s">
        <v>21</v>
      </c>
      <c r="D21" s="27"/>
      <c r="E21" s="26" t="s">
        <v>37</v>
      </c>
      <c r="F21" s="27"/>
      <c r="G21" s="20" t="s">
        <v>38</v>
      </c>
    </row>
    <row r="22" ht="17.25" spans="1:7">
      <c r="A22" s="20"/>
      <c r="B22" s="22"/>
      <c r="C22" s="26"/>
      <c r="D22" s="27"/>
      <c r="E22" s="26"/>
      <c r="F22" s="27"/>
      <c r="G22" s="21">
        <f>C22*E22</f>
        <v>0</v>
      </c>
    </row>
    <row r="23" ht="17.25" spans="1:7">
      <c r="A23" s="20" t="s">
        <v>16</v>
      </c>
      <c r="B23" s="22"/>
      <c r="C23" s="26"/>
      <c r="D23" s="27"/>
      <c r="E23" s="26"/>
      <c r="F23" s="27"/>
      <c r="G23" s="21">
        <f>SUM(G22:G22)</f>
        <v>0</v>
      </c>
    </row>
    <row r="24" spans="1:7">
      <c r="A24" s="14" t="s">
        <v>39</v>
      </c>
      <c r="B24" s="15"/>
      <c r="C24" s="15"/>
      <c r="D24" s="15"/>
      <c r="E24" s="15"/>
      <c r="F24" s="15"/>
      <c r="G24" s="16"/>
    </row>
    <row r="25" spans="1:7">
      <c r="A25" s="20" t="s">
        <v>35</v>
      </c>
      <c r="B25" s="20" t="s">
        <v>36</v>
      </c>
      <c r="C25" s="26" t="s">
        <v>40</v>
      </c>
      <c r="D25" s="27"/>
      <c r="E25" s="26" t="s">
        <v>22</v>
      </c>
      <c r="F25" s="27"/>
      <c r="G25" s="20" t="s">
        <v>13</v>
      </c>
    </row>
    <row r="26" spans="1:7">
      <c r="A26" s="20" t="s">
        <v>41</v>
      </c>
      <c r="B26" s="20" t="s">
        <v>42</v>
      </c>
      <c r="C26" s="26">
        <v>1</v>
      </c>
      <c r="D26" s="27"/>
      <c r="E26" s="26">
        <v>1.74</v>
      </c>
      <c r="F26" s="27"/>
      <c r="G26" s="21">
        <f>C26*E26</f>
        <v>1.74</v>
      </c>
    </row>
    <row r="27" spans="1:7">
      <c r="A27" s="20" t="s">
        <v>43</v>
      </c>
      <c r="B27" s="20" t="s">
        <v>44</v>
      </c>
      <c r="C27" s="26">
        <v>2</v>
      </c>
      <c r="D27" s="27"/>
      <c r="E27" s="26">
        <v>0.75</v>
      </c>
      <c r="F27" s="27"/>
      <c r="G27" s="21">
        <f>C27*E27</f>
        <v>1.5</v>
      </c>
    </row>
    <row r="28" ht="17.25" spans="1:7">
      <c r="A28" s="20" t="s">
        <v>16</v>
      </c>
      <c r="B28" s="34"/>
      <c r="C28" s="26"/>
      <c r="D28" s="27"/>
      <c r="E28" s="26"/>
      <c r="F28" s="27"/>
      <c r="G28" s="23">
        <f>SUM(G26:G27)</f>
        <v>3.24</v>
      </c>
    </row>
    <row r="29" spans="1:7">
      <c r="A29" s="14" t="s">
        <v>45</v>
      </c>
      <c r="B29" s="15"/>
      <c r="C29" s="15"/>
      <c r="D29" s="15"/>
      <c r="E29" s="15"/>
      <c r="F29" s="15"/>
      <c r="G29" s="16"/>
    </row>
    <row r="30" spans="1:7">
      <c r="A30" s="35" t="s">
        <v>46</v>
      </c>
      <c r="B30" s="36"/>
      <c r="C30" s="36"/>
      <c r="D30" s="36"/>
      <c r="E30" s="15"/>
      <c r="F30" s="15"/>
      <c r="G30" s="16"/>
    </row>
    <row r="31" spans="1:7">
      <c r="A31" s="37" t="s">
        <v>47</v>
      </c>
      <c r="B31" s="37" t="s">
        <v>48</v>
      </c>
      <c r="C31" s="37" t="s">
        <v>49</v>
      </c>
      <c r="D31" s="38"/>
      <c r="E31" s="39" t="s">
        <v>50</v>
      </c>
      <c r="F31" s="27"/>
      <c r="G31" s="20" t="s">
        <v>13</v>
      </c>
    </row>
    <row r="32" spans="1:7">
      <c r="A32" s="20" t="s">
        <v>51</v>
      </c>
      <c r="B32" s="20">
        <v>180000</v>
      </c>
      <c r="C32" s="52">
        <v>5</v>
      </c>
      <c r="D32" s="38"/>
      <c r="E32" s="40">
        <v>1</v>
      </c>
      <c r="F32" s="41"/>
      <c r="G32" s="21">
        <f t="shared" ref="G32:G38" si="0">IFERROR(B32/C32/12/22/8*E32,0)</f>
        <v>17.0454545454545</v>
      </c>
    </row>
    <row r="33" spans="1:7">
      <c r="A33" s="20" t="s">
        <v>77</v>
      </c>
      <c r="B33" s="20">
        <v>138000</v>
      </c>
      <c r="C33" s="26">
        <v>5</v>
      </c>
      <c r="D33" s="27"/>
      <c r="E33" s="39">
        <v>1</v>
      </c>
      <c r="F33" s="27"/>
      <c r="G33" s="21">
        <f t="shared" si="0"/>
        <v>13.0681818181818</v>
      </c>
    </row>
    <row r="34" spans="1:7">
      <c r="A34" s="26" t="s">
        <v>92</v>
      </c>
      <c r="B34" s="20">
        <v>88500</v>
      </c>
      <c r="C34" s="26">
        <v>5</v>
      </c>
      <c r="D34" s="27"/>
      <c r="E34" s="39">
        <v>1</v>
      </c>
      <c r="F34" s="27"/>
      <c r="G34" s="21">
        <f t="shared" si="0"/>
        <v>8.38068181818182</v>
      </c>
    </row>
    <row r="35" spans="1:7">
      <c r="A35" s="26" t="s">
        <v>86</v>
      </c>
      <c r="B35" s="20">
        <v>1188</v>
      </c>
      <c r="C35" s="26">
        <v>5</v>
      </c>
      <c r="D35" s="27"/>
      <c r="E35" s="39">
        <v>1</v>
      </c>
      <c r="F35" s="27"/>
      <c r="G35" s="21">
        <f t="shared" si="0"/>
        <v>0.1125</v>
      </c>
    </row>
    <row r="36" spans="1:7">
      <c r="A36" s="26" t="s">
        <v>52</v>
      </c>
      <c r="B36" s="20">
        <v>4000</v>
      </c>
      <c r="C36" s="26">
        <v>5</v>
      </c>
      <c r="D36" s="27"/>
      <c r="E36" s="39">
        <v>1</v>
      </c>
      <c r="F36" s="27"/>
      <c r="G36" s="21">
        <f t="shared" si="0"/>
        <v>0.378787878787879</v>
      </c>
    </row>
    <row r="37" spans="1:7">
      <c r="A37" s="26" t="s">
        <v>53</v>
      </c>
      <c r="B37" s="20">
        <v>3550</v>
      </c>
      <c r="C37" s="26">
        <v>5</v>
      </c>
      <c r="D37" s="27"/>
      <c r="E37" s="39">
        <v>1</v>
      </c>
      <c r="F37" s="27"/>
      <c r="G37" s="21">
        <f t="shared" si="0"/>
        <v>0.336174242424242</v>
      </c>
    </row>
    <row r="38" spans="1:7">
      <c r="A38" s="26" t="s">
        <v>87</v>
      </c>
      <c r="B38" s="20">
        <v>5000</v>
      </c>
      <c r="C38" s="26">
        <v>5</v>
      </c>
      <c r="D38" s="27"/>
      <c r="E38" s="39">
        <v>1</v>
      </c>
      <c r="F38" s="27"/>
      <c r="G38" s="21">
        <f t="shared" si="0"/>
        <v>0.473484848484848</v>
      </c>
    </row>
    <row r="39" ht="17.25" spans="1:7">
      <c r="A39" s="26" t="s">
        <v>16</v>
      </c>
      <c r="B39" s="34"/>
      <c r="C39" s="26"/>
      <c r="D39" s="27"/>
      <c r="E39" s="39"/>
      <c r="F39" s="27"/>
      <c r="G39" s="21">
        <f>SUM(G32:G38)</f>
        <v>39.7952651515152</v>
      </c>
    </row>
    <row r="40" spans="1:7">
      <c r="A40" s="42" t="s">
        <v>54</v>
      </c>
      <c r="B40" s="43"/>
      <c r="C40" s="43"/>
      <c r="D40" s="43"/>
      <c r="E40" s="43"/>
      <c r="F40" s="43"/>
      <c r="G40" s="44"/>
    </row>
    <row r="41" ht="30" spans="1:7">
      <c r="A41" s="17" t="s">
        <v>35</v>
      </c>
      <c r="B41" s="17" t="s">
        <v>48</v>
      </c>
      <c r="C41" s="18" t="s">
        <v>55</v>
      </c>
      <c r="D41" s="17" t="s">
        <v>56</v>
      </c>
      <c r="E41" s="17" t="s">
        <v>49</v>
      </c>
      <c r="F41" s="17" t="s">
        <v>50</v>
      </c>
      <c r="G41" s="17" t="s">
        <v>13</v>
      </c>
    </row>
    <row r="42" ht="15" spans="1:7">
      <c r="A42" s="20" t="s">
        <v>88</v>
      </c>
      <c r="B42" s="45">
        <v>46244103.63</v>
      </c>
      <c r="C42" s="20">
        <v>13777</v>
      </c>
      <c r="D42" s="20">
        <v>580</v>
      </c>
      <c r="E42" s="20">
        <v>50</v>
      </c>
      <c r="F42" s="20">
        <v>1</v>
      </c>
      <c r="G42" s="21">
        <f>IFERROR(B42/C42/E42/12/22/8*D42*F42,0)</f>
        <v>18.4359610834428</v>
      </c>
    </row>
    <row r="43" ht="17.25" spans="1:7">
      <c r="A43" s="20" t="s">
        <v>16</v>
      </c>
      <c r="B43" s="20"/>
      <c r="C43" s="20"/>
      <c r="D43" s="20"/>
      <c r="E43" s="20"/>
      <c r="F43" s="20"/>
      <c r="G43" s="33">
        <f>SUM(G42:G42)</f>
        <v>18.4359610834428</v>
      </c>
    </row>
    <row r="44" ht="15" spans="1:7">
      <c r="A44" s="24" t="s">
        <v>58</v>
      </c>
      <c r="B44" s="24"/>
      <c r="C44" s="24"/>
      <c r="D44" s="24"/>
      <c r="E44" s="24"/>
      <c r="F44" s="24"/>
      <c r="G44" s="24"/>
    </row>
    <row r="45" spans="1:7">
      <c r="A45" s="14" t="s">
        <v>59</v>
      </c>
      <c r="B45" s="15"/>
      <c r="C45" s="15"/>
      <c r="D45" s="15"/>
      <c r="E45" s="15"/>
      <c r="F45" s="16"/>
      <c r="G45" s="21">
        <f>(G9+G14+G19+G28+G39+G43)*G46</f>
        <v>135.596020722292</v>
      </c>
    </row>
    <row r="46" spans="1:7">
      <c r="A46" s="14" t="s">
        <v>60</v>
      </c>
      <c r="B46" s="15"/>
      <c r="C46" s="15"/>
      <c r="D46" s="15"/>
      <c r="E46" s="15"/>
      <c r="F46" s="16"/>
      <c r="G46" s="28">
        <v>0.18</v>
      </c>
    </row>
    <row r="47" spans="1:7">
      <c r="A47" s="46" t="s">
        <v>61</v>
      </c>
      <c r="B47" s="47"/>
      <c r="C47" s="47"/>
      <c r="D47" s="47"/>
      <c r="E47" s="47"/>
      <c r="F47" s="48"/>
      <c r="G47" s="28">
        <f>G48</f>
        <v>0.16</v>
      </c>
    </row>
    <row r="48" spans="1:7">
      <c r="A48" s="14" t="s">
        <v>62</v>
      </c>
      <c r="B48" s="15"/>
      <c r="C48" s="15"/>
      <c r="D48" s="15"/>
      <c r="E48" s="15"/>
      <c r="F48" s="16"/>
      <c r="G48" s="28">
        <v>0.16</v>
      </c>
    </row>
    <row r="49" ht="17.25" spans="1:7">
      <c r="A49" s="49" t="s">
        <v>16</v>
      </c>
      <c r="B49" s="50"/>
      <c r="C49" s="50"/>
      <c r="D49" s="50"/>
      <c r="E49" s="50"/>
      <c r="F49" s="51"/>
      <c r="G49" s="33">
        <f>G45+G47</f>
        <v>135.756020722292</v>
      </c>
    </row>
    <row r="50" ht="17.25" spans="1:7">
      <c r="A50" s="14" t="s">
        <v>63</v>
      </c>
      <c r="B50" s="15"/>
      <c r="C50" s="15"/>
      <c r="D50" s="15"/>
      <c r="E50" s="15"/>
      <c r="F50" s="16"/>
      <c r="G50" s="23">
        <f>G9+G14+G19+G23+G28+G39+G43+G49</f>
        <v>889.06724695725</v>
      </c>
    </row>
    <row r="51" ht="15" spans="1:7">
      <c r="A51" s="46" t="s">
        <v>64</v>
      </c>
      <c r="B51" s="47"/>
      <c r="C51" s="47"/>
      <c r="D51" s="47"/>
      <c r="E51" s="47"/>
      <c r="F51" s="47"/>
      <c r="G51" s="48"/>
    </row>
  </sheetData>
  <mergeCells count="74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A15:G15"/>
    <mergeCell ref="C16:D16"/>
    <mergeCell ref="E16:F16"/>
    <mergeCell ref="C17:D17"/>
    <mergeCell ref="E17:F17"/>
    <mergeCell ref="C18:D18"/>
    <mergeCell ref="E18:F18"/>
    <mergeCell ref="C19:D19"/>
    <mergeCell ref="E19:F19"/>
    <mergeCell ref="A20:G20"/>
    <mergeCell ref="C21:D21"/>
    <mergeCell ref="E21:F21"/>
    <mergeCell ref="C22:D22"/>
    <mergeCell ref="E22:F22"/>
    <mergeCell ref="C23:D23"/>
    <mergeCell ref="E23:F23"/>
    <mergeCell ref="A24:G24"/>
    <mergeCell ref="C25:D25"/>
    <mergeCell ref="E25:F25"/>
    <mergeCell ref="C26:D26"/>
    <mergeCell ref="E26:F26"/>
    <mergeCell ref="C27:D27"/>
    <mergeCell ref="E27:F27"/>
    <mergeCell ref="C28:D28"/>
    <mergeCell ref="E28:F28"/>
    <mergeCell ref="A29:G29"/>
    <mergeCell ref="A30:G30"/>
    <mergeCell ref="C31:D31"/>
    <mergeCell ref="E31:F31"/>
    <mergeCell ref="C32:D32"/>
    <mergeCell ref="E32:F32"/>
    <mergeCell ref="C33:D33"/>
    <mergeCell ref="E33:F33"/>
    <mergeCell ref="C34:D34"/>
    <mergeCell ref="E34:F34"/>
    <mergeCell ref="C35:D35"/>
    <mergeCell ref="E35:F35"/>
    <mergeCell ref="C36:D36"/>
    <mergeCell ref="E36:F36"/>
    <mergeCell ref="C37:D37"/>
    <mergeCell ref="E37:F37"/>
    <mergeCell ref="C38:D38"/>
    <mergeCell ref="E38:F38"/>
    <mergeCell ref="C39:D39"/>
    <mergeCell ref="E39:F39"/>
    <mergeCell ref="A40:G40"/>
    <mergeCell ref="A44:G44"/>
    <mergeCell ref="A45:F45"/>
    <mergeCell ref="A46:F46"/>
    <mergeCell ref="A47:F47"/>
    <mergeCell ref="A48:F48"/>
    <mergeCell ref="A49:F49"/>
    <mergeCell ref="A50:F50"/>
    <mergeCell ref="A51:G51"/>
  </mergeCells>
  <pageMargins left="0.7" right="0.7" top="0.75" bottom="0.75" header="0.3" footer="0.3"/>
  <pageSetup paperSize="9" scale="83" orientation="portrait"/>
  <headerFooter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48"/>
  <sheetViews>
    <sheetView topLeftCell="A16" workbookViewId="0">
      <selection activeCell="C22" sqref="C22:D22"/>
    </sheetView>
  </sheetViews>
  <sheetFormatPr defaultColWidth="9" defaultRowHeight="13.5" outlineLevelCol="6"/>
  <cols>
    <col min="1" max="1" width="20.25" style="128" customWidth="1"/>
    <col min="2" max="2" width="16" style="128" customWidth="1"/>
    <col min="3" max="3" width="9" style="128"/>
    <col min="4" max="4" width="6.625" style="128" customWidth="1"/>
    <col min="5" max="5" width="9" style="128"/>
    <col min="6" max="6" width="7.625" style="128" customWidth="1"/>
    <col min="7" max="7" width="16" style="128" customWidth="1"/>
    <col min="8" max="16384" width="9" style="128"/>
  </cols>
  <sheetData>
    <row r="1" ht="16.5" spans="1:7">
      <c r="A1" s="1" t="s">
        <v>0</v>
      </c>
      <c r="B1" s="1"/>
      <c r="C1" s="1"/>
      <c r="D1" s="1"/>
      <c r="E1" s="1"/>
      <c r="F1" s="1"/>
      <c r="G1" s="1"/>
    </row>
    <row r="2" ht="30" spans="1:7">
      <c r="A2" s="2" t="s">
        <v>1</v>
      </c>
      <c r="B2" s="2"/>
      <c r="C2" s="2"/>
      <c r="D2" s="2"/>
      <c r="E2" s="2"/>
      <c r="F2" s="2"/>
      <c r="G2" s="2"/>
    </row>
    <row r="3" ht="28.5" spans="1:7">
      <c r="A3" s="4" t="s">
        <v>2</v>
      </c>
      <c r="B3" s="5" t="s">
        <v>3</v>
      </c>
      <c r="C3" s="5"/>
      <c r="D3" s="5"/>
      <c r="E3" s="5"/>
      <c r="F3" s="5"/>
      <c r="G3" s="6"/>
    </row>
    <row r="4" ht="15" spans="1:7">
      <c r="A4" s="8" t="s">
        <v>4</v>
      </c>
      <c r="B4" s="9" t="s">
        <v>73</v>
      </c>
      <c r="C4" s="10" t="s">
        <v>6</v>
      </c>
      <c r="D4" s="11" t="s">
        <v>74</v>
      </c>
      <c r="E4" s="11"/>
      <c r="F4" s="11"/>
      <c r="G4" s="12"/>
    </row>
    <row r="5" ht="15" spans="1:7">
      <c r="A5" s="14" t="s">
        <v>8</v>
      </c>
      <c r="B5" s="15"/>
      <c r="C5" s="15"/>
      <c r="D5" s="15"/>
      <c r="E5" s="15"/>
      <c r="F5" s="15"/>
      <c r="G5" s="16"/>
    </row>
    <row r="6" ht="15" spans="1:7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5" spans="1:7">
      <c r="A7" s="20" t="s">
        <v>14</v>
      </c>
      <c r="B7" s="20">
        <v>1</v>
      </c>
      <c r="C7" s="18">
        <v>0.5</v>
      </c>
      <c r="D7" s="19"/>
      <c r="E7" s="18">
        <v>96.35</v>
      </c>
      <c r="F7" s="19"/>
      <c r="G7" s="21">
        <f>B7*C7*E7</f>
        <v>48.175</v>
      </c>
    </row>
    <row r="8" ht="15" spans="1:7">
      <c r="A8" s="20" t="s">
        <v>15</v>
      </c>
      <c r="B8" s="20">
        <v>1</v>
      </c>
      <c r="C8" s="18">
        <v>0.5</v>
      </c>
      <c r="D8" s="19"/>
      <c r="E8" s="18">
        <v>206.68</v>
      </c>
      <c r="F8" s="19"/>
      <c r="G8" s="21">
        <f>B8*C8*E8</f>
        <v>103.34</v>
      </c>
    </row>
    <row r="9" ht="17.25" spans="1:7">
      <c r="A9" s="22"/>
      <c r="B9" s="20"/>
      <c r="C9" s="18"/>
      <c r="D9" s="19"/>
      <c r="E9" s="18"/>
      <c r="F9" s="19"/>
      <c r="G9" s="20"/>
    </row>
    <row r="10" ht="17.25" spans="1:7">
      <c r="A10" s="20" t="s">
        <v>16</v>
      </c>
      <c r="B10" s="20"/>
      <c r="C10" s="18"/>
      <c r="D10" s="19"/>
      <c r="E10" s="18"/>
      <c r="F10" s="19"/>
      <c r="G10" s="23">
        <f>SUM(G7:G9)</f>
        <v>151.515</v>
      </c>
    </row>
    <row r="11" ht="15" spans="1:7">
      <c r="A11" s="24" t="s">
        <v>17</v>
      </c>
      <c r="B11" s="24"/>
      <c r="C11" s="24"/>
      <c r="D11" s="24"/>
      <c r="E11" s="24"/>
      <c r="F11" s="24"/>
      <c r="G11" s="24"/>
    </row>
    <row r="12" ht="15" spans="1:7">
      <c r="A12" s="25" t="s">
        <v>18</v>
      </c>
      <c r="B12" s="25"/>
      <c r="C12" s="25"/>
      <c r="D12" s="25"/>
      <c r="E12" s="25"/>
      <c r="F12" s="25"/>
      <c r="G12" s="25"/>
    </row>
    <row r="13" ht="15" spans="1:7">
      <c r="A13" s="20" t="s">
        <v>19</v>
      </c>
      <c r="B13" s="20" t="s">
        <v>20</v>
      </c>
      <c r="C13" s="26" t="s">
        <v>21</v>
      </c>
      <c r="D13" s="27"/>
      <c r="E13" s="26" t="s">
        <v>22</v>
      </c>
      <c r="F13" s="27"/>
      <c r="G13" s="20" t="s">
        <v>13</v>
      </c>
    </row>
    <row r="14" ht="15" spans="1:7">
      <c r="A14" s="20"/>
      <c r="B14" s="20"/>
      <c r="C14" s="26"/>
      <c r="D14" s="27"/>
      <c r="E14" s="26"/>
      <c r="F14" s="27"/>
      <c r="G14" s="28">
        <f>C14*E14</f>
        <v>0</v>
      </c>
    </row>
    <row r="15" ht="17.25" spans="1:7">
      <c r="A15" s="20" t="s">
        <v>16</v>
      </c>
      <c r="B15" s="22"/>
      <c r="C15" s="26"/>
      <c r="D15" s="27"/>
      <c r="E15" s="26"/>
      <c r="F15" s="27"/>
      <c r="G15" s="23">
        <f>SUM(G14:G14)</f>
        <v>0</v>
      </c>
    </row>
    <row r="16" ht="15" spans="1:7">
      <c r="A16" s="14" t="s">
        <v>23</v>
      </c>
      <c r="B16" s="15"/>
      <c r="C16" s="15"/>
      <c r="D16" s="15"/>
      <c r="E16" s="15"/>
      <c r="F16" s="15"/>
      <c r="G16" s="16"/>
    </row>
    <row r="17" ht="15" spans="1:7">
      <c r="A17" s="20" t="s">
        <v>19</v>
      </c>
      <c r="B17" s="20" t="s">
        <v>20</v>
      </c>
      <c r="C17" s="26" t="s">
        <v>21</v>
      </c>
      <c r="D17" s="27"/>
      <c r="E17" s="26" t="s">
        <v>22</v>
      </c>
      <c r="F17" s="27"/>
      <c r="G17" s="20" t="s">
        <v>13</v>
      </c>
    </row>
    <row r="18" ht="17.25" spans="1:7">
      <c r="A18" s="29"/>
      <c r="B18" s="30"/>
      <c r="C18" s="26"/>
      <c r="D18" s="27"/>
      <c r="E18" s="31"/>
      <c r="F18" s="32"/>
      <c r="G18" s="28"/>
    </row>
    <row r="19" ht="17.25" spans="1:7">
      <c r="A19" s="29" t="s">
        <v>16</v>
      </c>
      <c r="B19" s="30"/>
      <c r="C19" s="31"/>
      <c r="D19" s="32"/>
      <c r="E19" s="31"/>
      <c r="F19" s="32"/>
      <c r="G19" s="33">
        <f>SUM(G18:G18)</f>
        <v>0</v>
      </c>
    </row>
    <row r="20" ht="15" spans="1:7">
      <c r="A20" s="24" t="s">
        <v>34</v>
      </c>
      <c r="B20" s="24"/>
      <c r="C20" s="24"/>
      <c r="D20" s="24"/>
      <c r="E20" s="24"/>
      <c r="F20" s="24"/>
      <c r="G20" s="24"/>
    </row>
    <row r="21" ht="15" spans="1:7">
      <c r="A21" s="20" t="s">
        <v>35</v>
      </c>
      <c r="B21" s="20" t="s">
        <v>36</v>
      </c>
      <c r="C21" s="26" t="s">
        <v>21</v>
      </c>
      <c r="D21" s="27"/>
      <c r="E21" s="26" t="s">
        <v>37</v>
      </c>
      <c r="F21" s="27"/>
      <c r="G21" s="20" t="s">
        <v>38</v>
      </c>
    </row>
    <row r="22" ht="17.25" spans="1:7">
      <c r="A22" s="20"/>
      <c r="B22" s="22"/>
      <c r="C22" s="26"/>
      <c r="D22" s="27"/>
      <c r="E22" s="26"/>
      <c r="F22" s="27"/>
      <c r="G22" s="23">
        <f>C22*E22</f>
        <v>0</v>
      </c>
    </row>
    <row r="23" ht="17.25" spans="1:7">
      <c r="A23" s="20" t="s">
        <v>16</v>
      </c>
      <c r="B23" s="22"/>
      <c r="C23" s="26"/>
      <c r="D23" s="27"/>
      <c r="E23" s="26"/>
      <c r="F23" s="27"/>
      <c r="G23" s="23">
        <f>SUM(G22:G22)</f>
        <v>0</v>
      </c>
    </row>
    <row r="24" ht="15" spans="1:7">
      <c r="A24" s="14" t="s">
        <v>39</v>
      </c>
      <c r="B24" s="15"/>
      <c r="C24" s="15"/>
      <c r="D24" s="15"/>
      <c r="E24" s="15"/>
      <c r="F24" s="15"/>
      <c r="G24" s="16"/>
    </row>
    <row r="25" ht="15" spans="1:7">
      <c r="A25" s="20" t="s">
        <v>35</v>
      </c>
      <c r="B25" s="20" t="s">
        <v>36</v>
      </c>
      <c r="C25" s="26" t="s">
        <v>40</v>
      </c>
      <c r="D25" s="27"/>
      <c r="E25" s="26" t="s">
        <v>22</v>
      </c>
      <c r="F25" s="27"/>
      <c r="G25" s="20" t="s">
        <v>13</v>
      </c>
    </row>
    <row r="26" ht="15" spans="1:7">
      <c r="A26" s="20" t="s">
        <v>41</v>
      </c>
      <c r="B26" s="20" t="s">
        <v>42</v>
      </c>
      <c r="C26" s="26">
        <v>1</v>
      </c>
      <c r="D26" s="27"/>
      <c r="E26" s="26">
        <v>1.74</v>
      </c>
      <c r="F26" s="27"/>
      <c r="G26" s="21">
        <f>C26*E26</f>
        <v>1.74</v>
      </c>
    </row>
    <row r="27" ht="15" spans="1:7">
      <c r="A27" s="20" t="s">
        <v>43</v>
      </c>
      <c r="B27" s="20" t="s">
        <v>44</v>
      </c>
      <c r="C27" s="26">
        <v>2</v>
      </c>
      <c r="D27" s="27"/>
      <c r="E27" s="26">
        <v>0.75</v>
      </c>
      <c r="F27" s="27"/>
      <c r="G27" s="21">
        <f>C27*E27</f>
        <v>1.5</v>
      </c>
    </row>
    <row r="28" ht="17.25" spans="1:7">
      <c r="A28" s="20" t="s">
        <v>16</v>
      </c>
      <c r="B28" s="34"/>
      <c r="C28" s="26"/>
      <c r="D28" s="27"/>
      <c r="E28" s="26"/>
      <c r="F28" s="27"/>
      <c r="G28" s="23">
        <f>SUM(G26:G27)</f>
        <v>3.24</v>
      </c>
    </row>
    <row r="29" ht="15" spans="1:7">
      <c r="A29" s="14" t="s">
        <v>45</v>
      </c>
      <c r="B29" s="15"/>
      <c r="C29" s="15"/>
      <c r="D29" s="15"/>
      <c r="E29" s="15"/>
      <c r="F29" s="15"/>
      <c r="G29" s="16"/>
    </row>
    <row r="30" ht="15" spans="1:7">
      <c r="A30" s="35" t="s">
        <v>46</v>
      </c>
      <c r="B30" s="36"/>
      <c r="C30" s="36"/>
      <c r="D30" s="36"/>
      <c r="E30" s="15"/>
      <c r="F30" s="15"/>
      <c r="G30" s="16"/>
    </row>
    <row r="31" ht="15" spans="1:7">
      <c r="A31" s="37" t="s">
        <v>47</v>
      </c>
      <c r="B31" s="37" t="s">
        <v>48</v>
      </c>
      <c r="C31" s="37" t="s">
        <v>49</v>
      </c>
      <c r="D31" s="38"/>
      <c r="E31" s="39" t="s">
        <v>50</v>
      </c>
      <c r="F31" s="27"/>
      <c r="G31" s="20" t="s">
        <v>13</v>
      </c>
    </row>
    <row r="32" ht="15" spans="1:7">
      <c r="A32" s="20" t="s">
        <v>51</v>
      </c>
      <c r="B32" s="20">
        <v>180000</v>
      </c>
      <c r="C32" s="52">
        <v>5</v>
      </c>
      <c r="D32" s="38"/>
      <c r="E32" s="40">
        <v>0.5</v>
      </c>
      <c r="F32" s="41"/>
      <c r="G32" s="21">
        <f>IFERROR(B32/C32/12/22/8*E32,0)</f>
        <v>8.52272727272727</v>
      </c>
    </row>
    <row r="33" ht="15" spans="1:7">
      <c r="A33" s="26" t="s">
        <v>52</v>
      </c>
      <c r="B33" s="20">
        <v>4000</v>
      </c>
      <c r="C33" s="26">
        <v>5</v>
      </c>
      <c r="D33" s="27"/>
      <c r="E33" s="40">
        <v>0.5</v>
      </c>
      <c r="F33" s="41"/>
      <c r="G33" s="21">
        <f>IFERROR(B33/C33/12/22/8*E33,0)</f>
        <v>0.189393939393939</v>
      </c>
    </row>
    <row r="34" ht="15" spans="1:7">
      <c r="A34" s="26" t="s">
        <v>53</v>
      </c>
      <c r="B34" s="20">
        <v>3550</v>
      </c>
      <c r="C34" s="26">
        <v>5</v>
      </c>
      <c r="D34" s="27"/>
      <c r="E34" s="40">
        <v>0.5</v>
      </c>
      <c r="F34" s="41"/>
      <c r="G34" s="21">
        <f>IFERROR(B34/C34/12/22/8*E34,0)</f>
        <v>0.168087121212121</v>
      </c>
    </row>
    <row r="35" ht="17.25" spans="1:7">
      <c r="A35" s="26" t="s">
        <v>16</v>
      </c>
      <c r="B35" s="34"/>
      <c r="C35" s="26"/>
      <c r="D35" s="27"/>
      <c r="E35" s="39"/>
      <c r="F35" s="27"/>
      <c r="G35" s="23">
        <f>SUM(G32:G34)</f>
        <v>8.88020833333333</v>
      </c>
    </row>
    <row r="36" ht="15" spans="1:7">
      <c r="A36" s="42" t="s">
        <v>54</v>
      </c>
      <c r="B36" s="43"/>
      <c r="C36" s="43"/>
      <c r="D36" s="43"/>
      <c r="E36" s="43"/>
      <c r="F36" s="43"/>
      <c r="G36" s="44"/>
    </row>
    <row r="37" ht="30" spans="1:7">
      <c r="A37" s="17" t="s">
        <v>35</v>
      </c>
      <c r="B37" s="17" t="s">
        <v>48</v>
      </c>
      <c r="C37" s="18" t="s">
        <v>55</v>
      </c>
      <c r="D37" s="17" t="s">
        <v>56</v>
      </c>
      <c r="E37" s="17" t="s">
        <v>49</v>
      </c>
      <c r="F37" s="17" t="s">
        <v>50</v>
      </c>
      <c r="G37" s="17" t="s">
        <v>13</v>
      </c>
    </row>
    <row r="38" ht="15" spans="1:7">
      <c r="A38" s="20" t="s">
        <v>57</v>
      </c>
      <c r="B38" s="45">
        <v>222587884.15</v>
      </c>
      <c r="C38" s="20">
        <v>35669.45</v>
      </c>
      <c r="D38" s="20">
        <v>282</v>
      </c>
      <c r="E38" s="20">
        <v>50</v>
      </c>
      <c r="F38" s="20">
        <v>0.5</v>
      </c>
      <c r="G38" s="21">
        <f>IFERROR(B38/C38/E38/12/22/8*D38*F38,0)</f>
        <v>8.33221183662038</v>
      </c>
    </row>
    <row r="39" ht="15" spans="1:7">
      <c r="A39" s="20"/>
      <c r="B39" s="20"/>
      <c r="C39" s="20"/>
      <c r="D39" s="20"/>
      <c r="E39" s="20"/>
      <c r="F39" s="20"/>
      <c r="G39" s="21">
        <f>IFERROR(B39/C39/E39/12/22/8*D39*F39,0)</f>
        <v>0</v>
      </c>
    </row>
    <row r="40" ht="17.25" spans="1:7">
      <c r="A40" s="20" t="s">
        <v>16</v>
      </c>
      <c r="B40" s="20"/>
      <c r="C40" s="20"/>
      <c r="D40" s="20"/>
      <c r="E40" s="20"/>
      <c r="F40" s="20"/>
      <c r="G40" s="33">
        <f>SUM(G38:G39)</f>
        <v>8.33221183662038</v>
      </c>
    </row>
    <row r="41" ht="15" spans="1:7">
      <c r="A41" s="24" t="s">
        <v>58</v>
      </c>
      <c r="B41" s="24"/>
      <c r="C41" s="24"/>
      <c r="D41" s="24"/>
      <c r="E41" s="24"/>
      <c r="F41" s="24"/>
      <c r="G41" s="24"/>
    </row>
    <row r="42" ht="15" spans="1:7">
      <c r="A42" s="14" t="s">
        <v>59</v>
      </c>
      <c r="B42" s="15"/>
      <c r="C42" s="15"/>
      <c r="D42" s="15"/>
      <c r="E42" s="15"/>
      <c r="F42" s="16"/>
      <c r="G42" s="21">
        <f>(G10+G15+G19+G28+G35+G40)*G43</f>
        <v>30.9541356305917</v>
      </c>
    </row>
    <row r="43" ht="15" spans="1:7">
      <c r="A43" s="14" t="s">
        <v>60</v>
      </c>
      <c r="B43" s="15"/>
      <c r="C43" s="15"/>
      <c r="D43" s="15"/>
      <c r="E43" s="15"/>
      <c r="F43" s="16"/>
      <c r="G43" s="28">
        <v>0.18</v>
      </c>
    </row>
    <row r="44" ht="15" spans="1:7">
      <c r="A44" s="46" t="s">
        <v>61</v>
      </c>
      <c r="B44" s="47"/>
      <c r="C44" s="47"/>
      <c r="D44" s="47"/>
      <c r="E44" s="47"/>
      <c r="F44" s="48"/>
      <c r="G44" s="28">
        <f>G45</f>
        <v>0.16</v>
      </c>
    </row>
    <row r="45" ht="15" spans="1:7">
      <c r="A45" s="14" t="s">
        <v>62</v>
      </c>
      <c r="B45" s="15"/>
      <c r="C45" s="15"/>
      <c r="D45" s="15"/>
      <c r="E45" s="15"/>
      <c r="F45" s="16"/>
      <c r="G45" s="28">
        <v>0.16</v>
      </c>
    </row>
    <row r="46" ht="17.25" spans="1:7">
      <c r="A46" s="49" t="s">
        <v>16</v>
      </c>
      <c r="B46" s="50"/>
      <c r="C46" s="50"/>
      <c r="D46" s="50"/>
      <c r="E46" s="50"/>
      <c r="F46" s="51"/>
      <c r="G46" s="33">
        <f>G42+G44</f>
        <v>31.1141356305917</v>
      </c>
    </row>
    <row r="47" ht="17.25" spans="1:7">
      <c r="A47" s="14" t="s">
        <v>63</v>
      </c>
      <c r="B47" s="15"/>
      <c r="C47" s="15"/>
      <c r="D47" s="15"/>
      <c r="E47" s="15"/>
      <c r="F47" s="16"/>
      <c r="G47" s="23">
        <f>G10+G15+G19+G23+G28+G35+G40+G46</f>
        <v>203.081555800545</v>
      </c>
    </row>
    <row r="48" ht="15" spans="1:7">
      <c r="A48" s="46" t="s">
        <v>64</v>
      </c>
      <c r="B48" s="47"/>
      <c r="C48" s="47"/>
      <c r="D48" s="47"/>
      <c r="E48" s="47"/>
      <c r="F48" s="47"/>
      <c r="G48" s="48"/>
    </row>
  </sheetData>
  <mergeCells count="66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C10:D10"/>
    <mergeCell ref="E10:F10"/>
    <mergeCell ref="A11:G11"/>
    <mergeCell ref="A12:G12"/>
    <mergeCell ref="C13:D13"/>
    <mergeCell ref="E13:F13"/>
    <mergeCell ref="C14:D14"/>
    <mergeCell ref="E14:F14"/>
    <mergeCell ref="C15:D15"/>
    <mergeCell ref="E15:F15"/>
    <mergeCell ref="A16:G16"/>
    <mergeCell ref="C17:D17"/>
    <mergeCell ref="E17:F17"/>
    <mergeCell ref="C18:D18"/>
    <mergeCell ref="E18:F18"/>
    <mergeCell ref="C19:D19"/>
    <mergeCell ref="E19:F19"/>
    <mergeCell ref="A20:G20"/>
    <mergeCell ref="C21:D21"/>
    <mergeCell ref="E21:F21"/>
    <mergeCell ref="C22:D22"/>
    <mergeCell ref="E22:F22"/>
    <mergeCell ref="C23:D23"/>
    <mergeCell ref="E23:F23"/>
    <mergeCell ref="A24:G24"/>
    <mergeCell ref="C25:D25"/>
    <mergeCell ref="E25:F25"/>
    <mergeCell ref="C26:D26"/>
    <mergeCell ref="E26:F26"/>
    <mergeCell ref="C27:D27"/>
    <mergeCell ref="E27:F27"/>
    <mergeCell ref="C28:D28"/>
    <mergeCell ref="E28:F28"/>
    <mergeCell ref="A29:G29"/>
    <mergeCell ref="A30:G30"/>
    <mergeCell ref="C31:D31"/>
    <mergeCell ref="E31:F31"/>
    <mergeCell ref="C32:D32"/>
    <mergeCell ref="E32:F32"/>
    <mergeCell ref="C33:D33"/>
    <mergeCell ref="E33:F33"/>
    <mergeCell ref="C34:D34"/>
    <mergeCell ref="E34:F34"/>
    <mergeCell ref="C35:D35"/>
    <mergeCell ref="E35:F35"/>
    <mergeCell ref="A36:G36"/>
    <mergeCell ref="A41:G41"/>
    <mergeCell ref="A42:F42"/>
    <mergeCell ref="A43:F43"/>
    <mergeCell ref="A44:F44"/>
    <mergeCell ref="A45:F45"/>
    <mergeCell ref="A46:F46"/>
    <mergeCell ref="A47:F47"/>
    <mergeCell ref="A48:G48"/>
  </mergeCells>
  <pageMargins left="0.75" right="0.75" top="0.393055555555556" bottom="0.393055555555556" header="0.5" footer="0.5"/>
  <pageSetup paperSize="9" scale="98" orientation="portrait"/>
  <headerFooter/>
  <legacyDrawing r:id="rId2"/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61"/>
  <sheetViews>
    <sheetView workbookViewId="0">
      <selection activeCell="A62" sqref="$A62:$XFD71"/>
    </sheetView>
  </sheetViews>
  <sheetFormatPr defaultColWidth="8.75" defaultRowHeight="16.5"/>
  <cols>
    <col min="1" max="1" width="22.375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203</v>
      </c>
      <c r="C4" s="10" t="s">
        <v>6</v>
      </c>
      <c r="D4" s="11" t="s">
        <v>204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ht="15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2</v>
      </c>
      <c r="C7" s="18">
        <v>2</v>
      </c>
      <c r="D7" s="19"/>
      <c r="E7" s="18">
        <v>96.35</v>
      </c>
      <c r="F7" s="19"/>
      <c r="G7" s="21">
        <f>B7*C7*E7</f>
        <v>385.4</v>
      </c>
    </row>
    <row r="8" ht="16.15" customHeight="1" spans="1:12">
      <c r="A8" s="20" t="s">
        <v>15</v>
      </c>
      <c r="B8" s="20">
        <v>2</v>
      </c>
      <c r="C8" s="18">
        <v>2</v>
      </c>
      <c r="D8" s="19"/>
      <c r="E8" s="18">
        <v>206.68</v>
      </c>
      <c r="F8" s="19"/>
      <c r="G8" s="21">
        <f>B8*C8*E8</f>
        <v>826.72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1212.12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spans="1:12">
      <c r="A13" s="20" t="s">
        <v>100</v>
      </c>
      <c r="B13" s="114" t="s">
        <v>33</v>
      </c>
      <c r="C13" s="26">
        <v>2</v>
      </c>
      <c r="D13" s="27"/>
      <c r="E13" s="26">
        <v>42</v>
      </c>
      <c r="F13" s="27"/>
      <c r="G13" s="28">
        <f>C13*E13</f>
        <v>84</v>
      </c>
    </row>
    <row r="14" ht="17.25" spans="1:12">
      <c r="A14" s="20" t="s">
        <v>99</v>
      </c>
      <c r="B14" s="22" t="s">
        <v>103</v>
      </c>
      <c r="C14" s="26">
        <v>1</v>
      </c>
      <c r="D14" s="27"/>
      <c r="E14" s="26">
        <v>0.33</v>
      </c>
      <c r="F14" s="27"/>
      <c r="G14" s="28">
        <f>C14*E14</f>
        <v>0.33</v>
      </c>
    </row>
    <row r="15" ht="17.25" spans="1:12">
      <c r="A15" s="20" t="s">
        <v>101</v>
      </c>
      <c r="B15" s="22" t="s">
        <v>33</v>
      </c>
      <c r="C15" s="26">
        <v>1</v>
      </c>
      <c r="D15" s="27"/>
      <c r="E15" s="26">
        <v>38</v>
      </c>
      <c r="F15" s="27"/>
      <c r="G15" s="28">
        <f>C15*E15</f>
        <v>38</v>
      </c>
    </row>
    <row r="16" ht="17.25" spans="1:12">
      <c r="A16" s="20" t="s">
        <v>102</v>
      </c>
      <c r="B16" s="22" t="s">
        <v>103</v>
      </c>
      <c r="C16" s="26">
        <v>1</v>
      </c>
      <c r="D16" s="27"/>
      <c r="E16" s="26">
        <v>10</v>
      </c>
      <c r="F16" s="27"/>
      <c r="G16" s="21">
        <f>C16*E16</f>
        <v>10</v>
      </c>
    </row>
    <row r="17" ht="17.25" spans="1:7">
      <c r="A17" s="20" t="s">
        <v>16</v>
      </c>
      <c r="B17" s="22"/>
      <c r="C17" s="26"/>
      <c r="D17" s="27"/>
      <c r="E17" s="26"/>
      <c r="F17" s="27"/>
      <c r="G17" s="23">
        <f>SUM(G13:G16)</f>
        <v>132.33</v>
      </c>
    </row>
    <row r="18" spans="1:7">
      <c r="A18" s="14" t="s">
        <v>23</v>
      </c>
      <c r="B18" s="15"/>
      <c r="C18" s="15"/>
      <c r="D18" s="15"/>
      <c r="E18" s="15"/>
      <c r="F18" s="15"/>
      <c r="G18" s="16"/>
    </row>
    <row r="19" spans="1:7">
      <c r="A19" s="20" t="s">
        <v>19</v>
      </c>
      <c r="B19" s="20" t="s">
        <v>20</v>
      </c>
      <c r="C19" s="26" t="s">
        <v>21</v>
      </c>
      <c r="D19" s="27"/>
      <c r="E19" s="26" t="s">
        <v>22</v>
      </c>
      <c r="F19" s="27"/>
      <c r="G19" s="20" t="s">
        <v>13</v>
      </c>
    </row>
    <row r="20" spans="1:7">
      <c r="A20" s="20" t="s">
        <v>24</v>
      </c>
      <c r="B20" s="20" t="s">
        <v>25</v>
      </c>
      <c r="C20" s="26">
        <v>4</v>
      </c>
      <c r="D20" s="27"/>
      <c r="E20" s="26">
        <v>0.32</v>
      </c>
      <c r="F20" s="27"/>
      <c r="G20" s="28">
        <f t="shared" ref="G20:G33" si="0">C20*E20</f>
        <v>1.28</v>
      </c>
    </row>
    <row r="21" spans="1:7">
      <c r="A21" s="20" t="s">
        <v>26</v>
      </c>
      <c r="B21" s="20" t="s">
        <v>25</v>
      </c>
      <c r="C21" s="26">
        <v>4</v>
      </c>
      <c r="D21" s="27"/>
      <c r="E21" s="26">
        <v>0.45</v>
      </c>
      <c r="F21" s="27"/>
      <c r="G21" s="28">
        <f t="shared" si="0"/>
        <v>1.8</v>
      </c>
    </row>
    <row r="22" spans="1:7">
      <c r="A22" s="20" t="s">
        <v>27</v>
      </c>
      <c r="B22" s="20" t="s">
        <v>28</v>
      </c>
      <c r="C22" s="26">
        <v>3</v>
      </c>
      <c r="D22" s="27"/>
      <c r="E22" s="26">
        <v>2.3</v>
      </c>
      <c r="F22" s="27"/>
      <c r="G22" s="28">
        <f t="shared" si="0"/>
        <v>6.9</v>
      </c>
    </row>
    <row r="23" spans="1:7">
      <c r="A23" s="20" t="s">
        <v>29</v>
      </c>
      <c r="B23" s="20" t="s">
        <v>25</v>
      </c>
      <c r="C23" s="26">
        <v>1</v>
      </c>
      <c r="D23" s="27"/>
      <c r="E23" s="26">
        <v>3.5</v>
      </c>
      <c r="F23" s="27"/>
      <c r="G23" s="28">
        <f t="shared" si="0"/>
        <v>3.5</v>
      </c>
    </row>
    <row r="24" spans="1:7">
      <c r="A24" s="20" t="s">
        <v>30</v>
      </c>
      <c r="B24" s="20" t="s">
        <v>31</v>
      </c>
      <c r="C24" s="26">
        <v>0.5</v>
      </c>
      <c r="D24" s="27"/>
      <c r="E24" s="26">
        <v>5.7</v>
      </c>
      <c r="F24" s="27"/>
      <c r="G24" s="28">
        <f t="shared" si="0"/>
        <v>2.85</v>
      </c>
    </row>
    <row r="25" spans="1:7">
      <c r="A25" s="20" t="s">
        <v>32</v>
      </c>
      <c r="B25" s="20" t="s">
        <v>33</v>
      </c>
      <c r="C25" s="26">
        <v>1</v>
      </c>
      <c r="D25" s="27"/>
      <c r="E25" s="26">
        <v>0.38</v>
      </c>
      <c r="F25" s="27"/>
      <c r="G25" s="28">
        <f t="shared" si="0"/>
        <v>0.38</v>
      </c>
    </row>
    <row r="26" spans="1:7">
      <c r="A26" s="20" t="s">
        <v>83</v>
      </c>
      <c r="B26" s="20" t="s">
        <v>84</v>
      </c>
      <c r="C26" s="26">
        <v>2</v>
      </c>
      <c r="D26" s="27"/>
      <c r="E26" s="26">
        <v>7.6</v>
      </c>
      <c r="F26" s="27"/>
      <c r="G26" s="28">
        <f t="shared" si="0"/>
        <v>15.2</v>
      </c>
    </row>
    <row r="27" spans="1:7">
      <c r="A27" s="29" t="s">
        <v>85</v>
      </c>
      <c r="B27" s="29" t="s">
        <v>25</v>
      </c>
      <c r="C27" s="26">
        <v>1</v>
      </c>
      <c r="D27" s="27"/>
      <c r="E27" s="31">
        <v>280</v>
      </c>
      <c r="F27" s="32"/>
      <c r="G27" s="28">
        <f t="shared" si="0"/>
        <v>280</v>
      </c>
    </row>
    <row r="28" spans="1:7">
      <c r="A28" s="29" t="s">
        <v>80</v>
      </c>
      <c r="B28" s="29" t="s">
        <v>33</v>
      </c>
      <c r="C28" s="26">
        <v>5</v>
      </c>
      <c r="D28" s="27"/>
      <c r="E28" s="31">
        <v>0.7</v>
      </c>
      <c r="F28" s="32"/>
      <c r="G28" s="28">
        <f t="shared" si="0"/>
        <v>3.5</v>
      </c>
    </row>
    <row r="29" ht="17.25" spans="1:7">
      <c r="A29" s="29" t="s">
        <v>16</v>
      </c>
      <c r="B29" s="30"/>
      <c r="C29" s="31"/>
      <c r="D29" s="32"/>
      <c r="E29" s="31"/>
      <c r="F29" s="32"/>
      <c r="G29" s="33">
        <f>SUM(G20:G28)</f>
        <v>315.41</v>
      </c>
    </row>
    <row r="30" spans="1:7">
      <c r="A30" s="24" t="s">
        <v>34</v>
      </c>
      <c r="B30" s="24"/>
      <c r="C30" s="24"/>
      <c r="D30" s="24"/>
      <c r="E30" s="24"/>
      <c r="F30" s="24"/>
      <c r="G30" s="24"/>
    </row>
    <row r="31" ht="15" spans="1:7">
      <c r="A31" s="20" t="s">
        <v>35</v>
      </c>
      <c r="B31" s="20" t="s">
        <v>36</v>
      </c>
      <c r="C31" s="26" t="s">
        <v>21</v>
      </c>
      <c r="D31" s="27"/>
      <c r="E31" s="26" t="s">
        <v>37</v>
      </c>
      <c r="F31" s="27"/>
      <c r="G31" s="20" t="s">
        <v>38</v>
      </c>
    </row>
    <row r="32" ht="17.25" spans="1:7">
      <c r="A32" s="20"/>
      <c r="B32" s="22"/>
      <c r="C32" s="26"/>
      <c r="D32" s="27"/>
      <c r="E32" s="26"/>
      <c r="F32" s="27"/>
      <c r="G32" s="21"/>
    </row>
    <row r="33" ht="17.25" spans="1:7">
      <c r="A33" s="20" t="s">
        <v>16</v>
      </c>
      <c r="B33" s="22"/>
      <c r="C33" s="26"/>
      <c r="D33" s="27"/>
      <c r="E33" s="26"/>
      <c r="F33" s="27"/>
      <c r="G33" s="21">
        <f>SUM(G32:G32)</f>
        <v>0</v>
      </c>
    </row>
    <row r="34" ht="15" spans="1:7">
      <c r="A34" s="14" t="s">
        <v>39</v>
      </c>
      <c r="B34" s="15"/>
      <c r="C34" s="15"/>
      <c r="D34" s="15"/>
      <c r="E34" s="15"/>
      <c r="F34" s="15"/>
      <c r="G34" s="16"/>
    </row>
    <row r="35" spans="1:7">
      <c r="A35" s="20" t="s">
        <v>35</v>
      </c>
      <c r="B35" s="20" t="s">
        <v>36</v>
      </c>
      <c r="C35" s="26" t="s">
        <v>40</v>
      </c>
      <c r="D35" s="27"/>
      <c r="E35" s="26" t="s">
        <v>22</v>
      </c>
      <c r="F35" s="27"/>
      <c r="G35" s="20" t="s">
        <v>13</v>
      </c>
    </row>
    <row r="36" spans="1:7">
      <c r="A36" s="20" t="s">
        <v>41</v>
      </c>
      <c r="B36" s="20" t="s">
        <v>42</v>
      </c>
      <c r="C36" s="26">
        <v>1</v>
      </c>
      <c r="D36" s="27"/>
      <c r="E36" s="26">
        <v>1.74</v>
      </c>
      <c r="F36" s="27"/>
      <c r="G36" s="21">
        <f>C36*E36</f>
        <v>1.74</v>
      </c>
    </row>
    <row r="37" spans="1:7">
      <c r="A37" s="20" t="s">
        <v>43</v>
      </c>
      <c r="B37" s="20" t="s">
        <v>44</v>
      </c>
      <c r="C37" s="26">
        <v>3</v>
      </c>
      <c r="D37" s="27"/>
      <c r="E37" s="26">
        <v>0.75</v>
      </c>
      <c r="F37" s="27"/>
      <c r="G37" s="21">
        <f>C37*E37</f>
        <v>2.25</v>
      </c>
    </row>
    <row r="38" ht="17.25" spans="1:7">
      <c r="A38" s="20" t="s">
        <v>16</v>
      </c>
      <c r="B38" s="34"/>
      <c r="C38" s="26"/>
      <c r="D38" s="27"/>
      <c r="E38" s="26"/>
      <c r="F38" s="27"/>
      <c r="G38" s="23">
        <f>SUM(G36:G37)</f>
        <v>3.99</v>
      </c>
    </row>
    <row r="39" spans="1:7">
      <c r="A39" s="14" t="s">
        <v>45</v>
      </c>
      <c r="B39" s="15"/>
      <c r="C39" s="15"/>
      <c r="D39" s="15"/>
      <c r="E39" s="15"/>
      <c r="F39" s="15"/>
      <c r="G39" s="16"/>
    </row>
    <row r="40" spans="1:7">
      <c r="A40" s="35" t="s">
        <v>46</v>
      </c>
      <c r="B40" s="36"/>
      <c r="C40" s="36"/>
      <c r="D40" s="36"/>
      <c r="E40" s="15"/>
      <c r="F40" s="15"/>
      <c r="G40" s="16"/>
    </row>
    <row r="41" spans="1:7">
      <c r="A41" s="37" t="s">
        <v>47</v>
      </c>
      <c r="B41" s="37" t="s">
        <v>48</v>
      </c>
      <c r="C41" s="37" t="s">
        <v>49</v>
      </c>
      <c r="D41" s="38"/>
      <c r="E41" s="39" t="s">
        <v>50</v>
      </c>
      <c r="F41" s="27"/>
      <c r="G41" s="20" t="s">
        <v>13</v>
      </c>
    </row>
    <row r="42" spans="1:7">
      <c r="A42" s="20" t="s">
        <v>51</v>
      </c>
      <c r="B42" s="20">
        <v>180000</v>
      </c>
      <c r="C42" s="52">
        <v>5</v>
      </c>
      <c r="D42" s="38"/>
      <c r="E42" s="40">
        <v>2</v>
      </c>
      <c r="F42" s="41"/>
      <c r="G42" s="21">
        <f t="shared" ref="G42:G48" si="1">IFERROR(B42/C42/12/22/8*E42,0)</f>
        <v>34.0909090909091</v>
      </c>
    </row>
    <row r="43" spans="1:7">
      <c r="A43" s="20" t="s">
        <v>77</v>
      </c>
      <c r="B43" s="20">
        <v>138000</v>
      </c>
      <c r="C43" s="26">
        <v>5</v>
      </c>
      <c r="D43" s="27"/>
      <c r="E43" s="39">
        <v>2</v>
      </c>
      <c r="F43" s="27"/>
      <c r="G43" s="21">
        <f t="shared" si="1"/>
        <v>26.1363636363636</v>
      </c>
    </row>
    <row r="44" spans="1:7">
      <c r="A44" s="26" t="s">
        <v>92</v>
      </c>
      <c r="B44" s="20">
        <v>88500</v>
      </c>
      <c r="C44" s="26">
        <v>5</v>
      </c>
      <c r="D44" s="27"/>
      <c r="E44" s="39">
        <v>2</v>
      </c>
      <c r="F44" s="27"/>
      <c r="G44" s="21">
        <f t="shared" si="1"/>
        <v>16.7613636363636</v>
      </c>
    </row>
    <row r="45" spans="1:7">
      <c r="A45" s="26" t="s">
        <v>86</v>
      </c>
      <c r="B45" s="20">
        <v>1188</v>
      </c>
      <c r="C45" s="26">
        <v>5</v>
      </c>
      <c r="D45" s="27"/>
      <c r="E45" s="39">
        <v>2</v>
      </c>
      <c r="F45" s="27"/>
      <c r="G45" s="21">
        <f t="shared" si="1"/>
        <v>0.225</v>
      </c>
    </row>
    <row r="46" spans="1:7">
      <c r="A46" s="26" t="s">
        <v>52</v>
      </c>
      <c r="B46" s="20">
        <v>4000</v>
      </c>
      <c r="C46" s="26">
        <v>5</v>
      </c>
      <c r="D46" s="27"/>
      <c r="E46" s="39">
        <v>2</v>
      </c>
      <c r="F46" s="27"/>
      <c r="G46" s="21">
        <f t="shared" si="1"/>
        <v>0.757575757575758</v>
      </c>
    </row>
    <row r="47" spans="1:7">
      <c r="A47" s="26" t="s">
        <v>53</v>
      </c>
      <c r="B47" s="20">
        <v>3550</v>
      </c>
      <c r="C47" s="26">
        <v>5</v>
      </c>
      <c r="D47" s="27"/>
      <c r="E47" s="39">
        <v>2</v>
      </c>
      <c r="F47" s="27"/>
      <c r="G47" s="21">
        <f t="shared" si="1"/>
        <v>0.672348484848485</v>
      </c>
    </row>
    <row r="48" spans="1:7">
      <c r="A48" s="26" t="s">
        <v>87</v>
      </c>
      <c r="B48" s="20">
        <v>5000</v>
      </c>
      <c r="C48" s="26">
        <v>5</v>
      </c>
      <c r="D48" s="27"/>
      <c r="E48" s="39">
        <v>2</v>
      </c>
      <c r="F48" s="27"/>
      <c r="G48" s="21">
        <f t="shared" si="1"/>
        <v>0.946969696969697</v>
      </c>
    </row>
    <row r="49" ht="17.25" spans="1:7">
      <c r="A49" s="26" t="s">
        <v>16</v>
      </c>
      <c r="B49" s="34"/>
      <c r="C49" s="26"/>
      <c r="D49" s="27"/>
      <c r="E49" s="39"/>
      <c r="F49" s="27"/>
      <c r="G49" s="23">
        <f>SUM(G42:G48)</f>
        <v>79.5905303030303</v>
      </c>
    </row>
    <row r="50" spans="1:7">
      <c r="A50" s="42" t="s">
        <v>54</v>
      </c>
      <c r="B50" s="43"/>
      <c r="C50" s="43"/>
      <c r="D50" s="43"/>
      <c r="E50" s="43"/>
      <c r="F50" s="43"/>
      <c r="G50" s="44"/>
    </row>
    <row r="51" ht="30" spans="1:7">
      <c r="A51" s="17" t="s">
        <v>35</v>
      </c>
      <c r="B51" s="17" t="s">
        <v>48</v>
      </c>
      <c r="C51" s="18" t="s">
        <v>55</v>
      </c>
      <c r="D51" s="17" t="s">
        <v>56</v>
      </c>
      <c r="E51" s="17" t="s">
        <v>49</v>
      </c>
      <c r="F51" s="17" t="s">
        <v>50</v>
      </c>
      <c r="G51" s="17" t="s">
        <v>13</v>
      </c>
    </row>
    <row r="52" ht="15" spans="1:7">
      <c r="A52" s="20" t="s">
        <v>88</v>
      </c>
      <c r="B52" s="45">
        <v>46244103.63</v>
      </c>
      <c r="C52" s="20">
        <v>13777</v>
      </c>
      <c r="D52" s="20">
        <v>580</v>
      </c>
      <c r="E52" s="20">
        <v>50</v>
      </c>
      <c r="F52" s="20">
        <v>2</v>
      </c>
      <c r="G52" s="21">
        <f>IFERROR(B52/C52/E52/12/22/8*D52*F52,0)</f>
        <v>36.8719221668855</v>
      </c>
    </row>
    <row r="53" ht="17.25" spans="1:7">
      <c r="A53" s="20" t="s">
        <v>16</v>
      </c>
      <c r="B53" s="20"/>
      <c r="C53" s="20"/>
      <c r="D53" s="20"/>
      <c r="E53" s="20"/>
      <c r="F53" s="20"/>
      <c r="G53" s="33">
        <f>SUM(G52:G52)</f>
        <v>36.8719221668855</v>
      </c>
    </row>
    <row r="54" ht="15" spans="1:7">
      <c r="A54" s="24" t="s">
        <v>58</v>
      </c>
      <c r="B54" s="24"/>
      <c r="C54" s="24"/>
      <c r="D54" s="24"/>
      <c r="E54" s="24"/>
      <c r="F54" s="24"/>
      <c r="G54" s="24"/>
    </row>
    <row r="55" spans="1:7">
      <c r="A55" s="14" t="s">
        <v>59</v>
      </c>
      <c r="B55" s="15"/>
      <c r="C55" s="15"/>
      <c r="D55" s="15"/>
      <c r="E55" s="15"/>
      <c r="F55" s="16"/>
      <c r="G55" s="21">
        <f>(G9+G17+G29+G38+G49+G53)*G56</f>
        <v>320.456241444585</v>
      </c>
    </row>
    <row r="56" spans="1:7">
      <c r="A56" s="14" t="s">
        <v>60</v>
      </c>
      <c r="B56" s="15"/>
      <c r="C56" s="15"/>
      <c r="D56" s="15"/>
      <c r="E56" s="15"/>
      <c r="F56" s="16"/>
      <c r="G56" s="28">
        <v>0.18</v>
      </c>
    </row>
    <row r="57" spans="1:7">
      <c r="A57" s="46" t="s">
        <v>61</v>
      </c>
      <c r="B57" s="47"/>
      <c r="C57" s="47"/>
      <c r="D57" s="47"/>
      <c r="E57" s="47"/>
      <c r="F57" s="48"/>
      <c r="G57" s="28">
        <f>G58</f>
        <v>0.16</v>
      </c>
    </row>
    <row r="58" spans="1:7">
      <c r="A58" s="14" t="s">
        <v>62</v>
      </c>
      <c r="B58" s="15"/>
      <c r="C58" s="15"/>
      <c r="D58" s="15"/>
      <c r="E58" s="15"/>
      <c r="F58" s="16"/>
      <c r="G58" s="28">
        <v>0.16</v>
      </c>
    </row>
    <row r="59" ht="17.25" spans="1:7">
      <c r="A59" s="49" t="s">
        <v>16</v>
      </c>
      <c r="B59" s="50"/>
      <c r="C59" s="50"/>
      <c r="D59" s="50"/>
      <c r="E59" s="50"/>
      <c r="F59" s="51"/>
      <c r="G59" s="33">
        <f>G55+G57</f>
        <v>320.616241444585</v>
      </c>
    </row>
    <row r="60" ht="17.25" spans="1:7">
      <c r="A60" s="14" t="s">
        <v>63</v>
      </c>
      <c r="B60" s="15"/>
      <c r="C60" s="15"/>
      <c r="D60" s="15"/>
      <c r="E60" s="15"/>
      <c r="F60" s="16"/>
      <c r="G60" s="23">
        <f>G9+G17+G29+G33+G38+G49+G53+G59</f>
        <v>2100.9286939145</v>
      </c>
    </row>
    <row r="61" ht="15" spans="1:7">
      <c r="A61" s="46" t="s">
        <v>64</v>
      </c>
      <c r="B61" s="47"/>
      <c r="C61" s="47"/>
      <c r="D61" s="47"/>
      <c r="E61" s="47"/>
      <c r="F61" s="47"/>
      <c r="G61" s="48"/>
    </row>
  </sheetData>
  <mergeCells count="94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A18:G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A30:G30"/>
    <mergeCell ref="C31:D31"/>
    <mergeCell ref="E31:F31"/>
    <mergeCell ref="C32:D32"/>
    <mergeCell ref="E32:F32"/>
    <mergeCell ref="C33:D33"/>
    <mergeCell ref="E33:F33"/>
    <mergeCell ref="A34:G34"/>
    <mergeCell ref="C35:D35"/>
    <mergeCell ref="E35:F35"/>
    <mergeCell ref="C36:D36"/>
    <mergeCell ref="E36:F36"/>
    <mergeCell ref="C37:D37"/>
    <mergeCell ref="E37:F37"/>
    <mergeCell ref="C38:D38"/>
    <mergeCell ref="E38:F38"/>
    <mergeCell ref="A39:G39"/>
    <mergeCell ref="A40:G40"/>
    <mergeCell ref="C41:D41"/>
    <mergeCell ref="E41:F41"/>
    <mergeCell ref="C42:D42"/>
    <mergeCell ref="E42:F42"/>
    <mergeCell ref="C43:D43"/>
    <mergeCell ref="E43:F43"/>
    <mergeCell ref="C44:D44"/>
    <mergeCell ref="E44:F44"/>
    <mergeCell ref="C45:D45"/>
    <mergeCell ref="E45:F45"/>
    <mergeCell ref="C46:D46"/>
    <mergeCell ref="E46:F46"/>
    <mergeCell ref="C47:D47"/>
    <mergeCell ref="E47:F47"/>
    <mergeCell ref="C48:D48"/>
    <mergeCell ref="E48:F48"/>
    <mergeCell ref="C49:D49"/>
    <mergeCell ref="E49:F49"/>
    <mergeCell ref="A50:G50"/>
    <mergeCell ref="A54:G54"/>
    <mergeCell ref="A55:F55"/>
    <mergeCell ref="A56:F56"/>
    <mergeCell ref="A57:F57"/>
    <mergeCell ref="A58:F58"/>
    <mergeCell ref="A59:F59"/>
    <mergeCell ref="A60:F60"/>
    <mergeCell ref="A61:G61"/>
  </mergeCells>
  <pageMargins left="0.7" right="0.7" top="0.354166666666667" bottom="0.314583333333333" header="0.3" footer="0.3"/>
  <pageSetup paperSize="9" scale="75" orientation="portrait"/>
  <headerFooter/>
  <legacyDrawing r:id="rId2"/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65"/>
  <sheetViews>
    <sheetView workbookViewId="0">
      <selection activeCell="A51" sqref="$A51:$XFD64"/>
    </sheetView>
  </sheetViews>
  <sheetFormatPr defaultColWidth="8.75" defaultRowHeight="16.5"/>
  <cols>
    <col min="1" max="1" width="13.3666666666667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205</v>
      </c>
      <c r="C4" s="10" t="s">
        <v>6</v>
      </c>
      <c r="D4" s="11" t="s">
        <v>206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ht="15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2</v>
      </c>
      <c r="C7" s="18">
        <v>1</v>
      </c>
      <c r="D7" s="19"/>
      <c r="E7" s="18">
        <v>96.35</v>
      </c>
      <c r="F7" s="19"/>
      <c r="G7" s="21">
        <f>B7*C7*E7</f>
        <v>192.7</v>
      </c>
    </row>
    <row r="8" ht="16.15" customHeight="1" spans="1:12">
      <c r="A8" s="20" t="s">
        <v>15</v>
      </c>
      <c r="B8" s="20">
        <v>2</v>
      </c>
      <c r="C8" s="18">
        <v>1</v>
      </c>
      <c r="D8" s="19"/>
      <c r="E8" s="18">
        <v>206.68</v>
      </c>
      <c r="F8" s="19"/>
      <c r="G8" s="21">
        <f>B8*C8*E8</f>
        <v>413.36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606.06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ht="17.25" spans="1:12">
      <c r="A13" s="20"/>
      <c r="B13" s="22"/>
      <c r="C13" s="26"/>
      <c r="D13" s="27"/>
      <c r="E13" s="26"/>
      <c r="F13" s="27"/>
      <c r="G13" s="28">
        <f>C13*E13</f>
        <v>0</v>
      </c>
    </row>
    <row r="14" ht="17.25" spans="1:12">
      <c r="A14" s="20" t="s">
        <v>16</v>
      </c>
      <c r="B14" s="22"/>
      <c r="C14" s="26"/>
      <c r="D14" s="27"/>
      <c r="E14" s="26"/>
      <c r="F14" s="27"/>
      <c r="G14" s="23">
        <f>SUM(G13:G13)</f>
        <v>0</v>
      </c>
    </row>
    <row r="15" spans="1:12">
      <c r="A15" s="14" t="s">
        <v>23</v>
      </c>
      <c r="B15" s="15"/>
      <c r="C15" s="15"/>
      <c r="D15" s="15"/>
      <c r="E15" s="15"/>
      <c r="F15" s="15"/>
      <c r="G15" s="16"/>
    </row>
    <row r="16" spans="1:12">
      <c r="A16" s="20" t="s">
        <v>19</v>
      </c>
      <c r="B16" s="20" t="s">
        <v>20</v>
      </c>
      <c r="C16" s="26" t="s">
        <v>21</v>
      </c>
      <c r="D16" s="27"/>
      <c r="E16" s="26" t="s">
        <v>22</v>
      </c>
      <c r="F16" s="27"/>
      <c r="G16" s="20" t="s">
        <v>13</v>
      </c>
    </row>
    <row r="17" ht="17.25" spans="1:7">
      <c r="A17" s="29"/>
      <c r="B17" s="30"/>
      <c r="C17" s="26"/>
      <c r="D17" s="27"/>
      <c r="E17" s="31"/>
      <c r="F17" s="32"/>
      <c r="G17" s="28">
        <f>C17*E17</f>
        <v>0</v>
      </c>
    </row>
    <row r="18" ht="17.25" spans="1:7">
      <c r="A18" s="29" t="s">
        <v>16</v>
      </c>
      <c r="B18" s="30"/>
      <c r="C18" s="31"/>
      <c r="D18" s="32"/>
      <c r="E18" s="31"/>
      <c r="F18" s="32"/>
      <c r="G18" s="33">
        <f>SUM(G17:G17)</f>
        <v>0</v>
      </c>
    </row>
    <row r="19" spans="1:7">
      <c r="A19" s="24" t="s">
        <v>34</v>
      </c>
      <c r="B19" s="24"/>
      <c r="C19" s="24"/>
      <c r="D19" s="24"/>
      <c r="E19" s="24"/>
      <c r="F19" s="24"/>
      <c r="G19" s="24"/>
    </row>
    <row r="20" spans="1:7">
      <c r="A20" s="20" t="s">
        <v>35</v>
      </c>
      <c r="B20" s="20" t="s">
        <v>36</v>
      </c>
      <c r="C20" s="26" t="s">
        <v>21</v>
      </c>
      <c r="D20" s="27"/>
      <c r="E20" s="26" t="s">
        <v>37</v>
      </c>
      <c r="F20" s="27"/>
      <c r="G20" s="20" t="s">
        <v>38</v>
      </c>
    </row>
    <row r="21" ht="17.25" spans="1:7">
      <c r="A21" s="20"/>
      <c r="B21" s="22"/>
      <c r="C21" s="26"/>
      <c r="D21" s="27"/>
      <c r="E21" s="26"/>
      <c r="F21" s="27"/>
      <c r="G21" s="23">
        <f>C21*E21</f>
        <v>0</v>
      </c>
    </row>
    <row r="22" ht="17.25" spans="1:7">
      <c r="A22" s="20" t="s">
        <v>16</v>
      </c>
      <c r="B22" s="22"/>
      <c r="C22" s="26"/>
      <c r="D22" s="27"/>
      <c r="E22" s="26"/>
      <c r="F22" s="27"/>
      <c r="G22" s="23">
        <f>SUM(G21:G21)</f>
        <v>0</v>
      </c>
    </row>
    <row r="23" spans="1:7">
      <c r="A23" s="14" t="s">
        <v>39</v>
      </c>
      <c r="B23" s="15"/>
      <c r="C23" s="15"/>
      <c r="D23" s="15"/>
      <c r="E23" s="15"/>
      <c r="F23" s="15"/>
      <c r="G23" s="16"/>
    </row>
    <row r="24" spans="1:7">
      <c r="A24" s="20" t="s">
        <v>35</v>
      </c>
      <c r="B24" s="20" t="s">
        <v>36</v>
      </c>
      <c r="C24" s="26" t="s">
        <v>40</v>
      </c>
      <c r="D24" s="27"/>
      <c r="E24" s="26" t="s">
        <v>22</v>
      </c>
      <c r="F24" s="27"/>
      <c r="G24" s="20" t="s">
        <v>13</v>
      </c>
    </row>
    <row r="25" spans="1:7">
      <c r="A25" s="20" t="s">
        <v>41</v>
      </c>
      <c r="B25" s="20" t="s">
        <v>42</v>
      </c>
      <c r="C25" s="26">
        <v>1</v>
      </c>
      <c r="D25" s="27"/>
      <c r="E25" s="26">
        <v>1.74</v>
      </c>
      <c r="F25" s="27"/>
      <c r="G25" s="21">
        <f>C25*E25</f>
        <v>1.74</v>
      </c>
    </row>
    <row r="26" spans="1:7">
      <c r="A26" s="20" t="s">
        <v>43</v>
      </c>
      <c r="B26" s="20" t="s">
        <v>44</v>
      </c>
      <c r="C26" s="26">
        <v>3</v>
      </c>
      <c r="D26" s="27"/>
      <c r="E26" s="26">
        <v>0.75</v>
      </c>
      <c r="F26" s="27"/>
      <c r="G26" s="21">
        <f>C26*E26</f>
        <v>2.25</v>
      </c>
    </row>
    <row r="27" ht="17.25" spans="1:7">
      <c r="A27" s="20" t="s">
        <v>16</v>
      </c>
      <c r="B27" s="34"/>
      <c r="C27" s="26"/>
      <c r="D27" s="27"/>
      <c r="E27" s="26"/>
      <c r="F27" s="27"/>
      <c r="G27" s="23">
        <f>SUM(G25:G26)</f>
        <v>3.99</v>
      </c>
    </row>
    <row r="28" spans="1:7">
      <c r="A28" s="14" t="s">
        <v>45</v>
      </c>
      <c r="B28" s="15"/>
      <c r="C28" s="15"/>
      <c r="D28" s="15"/>
      <c r="E28" s="15"/>
      <c r="F28" s="15"/>
      <c r="G28" s="16"/>
    </row>
    <row r="29" spans="1:7">
      <c r="A29" s="35" t="s">
        <v>46</v>
      </c>
      <c r="B29" s="36"/>
      <c r="C29" s="36"/>
      <c r="D29" s="36"/>
      <c r="E29" s="15"/>
      <c r="F29" s="15"/>
      <c r="G29" s="16"/>
    </row>
    <row r="30" spans="1:7">
      <c r="A30" s="37" t="s">
        <v>47</v>
      </c>
      <c r="B30" s="37" t="s">
        <v>48</v>
      </c>
      <c r="C30" s="37" t="s">
        <v>49</v>
      </c>
      <c r="D30" s="38"/>
      <c r="E30" s="39" t="s">
        <v>50</v>
      </c>
      <c r="F30" s="27"/>
      <c r="G30" s="20" t="s">
        <v>13</v>
      </c>
    </row>
    <row r="31" spans="1:7">
      <c r="A31" s="20" t="s">
        <v>51</v>
      </c>
      <c r="B31" s="20">
        <v>180000</v>
      </c>
      <c r="C31" s="52">
        <v>5</v>
      </c>
      <c r="D31" s="38"/>
      <c r="E31" s="40">
        <v>1</v>
      </c>
      <c r="F31" s="41"/>
      <c r="G31" s="21">
        <f t="shared" ref="G31:G37" si="0">IFERROR(B31/C31/12/22/8*E31,0)</f>
        <v>17.0454545454545</v>
      </c>
    </row>
    <row r="32" spans="1:7">
      <c r="A32" s="20" t="s">
        <v>77</v>
      </c>
      <c r="B32" s="20">
        <v>138000</v>
      </c>
      <c r="C32" s="26">
        <v>5</v>
      </c>
      <c r="D32" s="27"/>
      <c r="E32" s="39">
        <v>1</v>
      </c>
      <c r="F32" s="27"/>
      <c r="G32" s="21">
        <f t="shared" si="0"/>
        <v>13.0681818181818</v>
      </c>
    </row>
    <row r="33" spans="1:7">
      <c r="A33" s="26" t="s">
        <v>92</v>
      </c>
      <c r="B33" s="20">
        <v>88500</v>
      </c>
      <c r="C33" s="26">
        <v>5</v>
      </c>
      <c r="D33" s="27"/>
      <c r="E33" s="39">
        <v>1</v>
      </c>
      <c r="F33" s="27"/>
      <c r="G33" s="21">
        <f t="shared" si="0"/>
        <v>8.38068181818182</v>
      </c>
    </row>
    <row r="34" spans="1:7">
      <c r="A34" s="26" t="s">
        <v>86</v>
      </c>
      <c r="B34" s="20">
        <v>1188</v>
      </c>
      <c r="C34" s="26">
        <v>5</v>
      </c>
      <c r="D34" s="27"/>
      <c r="E34" s="39">
        <v>1</v>
      </c>
      <c r="F34" s="27"/>
      <c r="G34" s="21">
        <f t="shared" si="0"/>
        <v>0.1125</v>
      </c>
    </row>
    <row r="35" spans="1:7">
      <c r="A35" s="26" t="s">
        <v>52</v>
      </c>
      <c r="B35" s="20">
        <v>4000</v>
      </c>
      <c r="C35" s="26">
        <v>5</v>
      </c>
      <c r="D35" s="27"/>
      <c r="E35" s="39">
        <v>1</v>
      </c>
      <c r="F35" s="27"/>
      <c r="G35" s="21">
        <f t="shared" si="0"/>
        <v>0.378787878787879</v>
      </c>
    </row>
    <row r="36" spans="1:7">
      <c r="A36" s="26" t="s">
        <v>53</v>
      </c>
      <c r="B36" s="20">
        <v>3550</v>
      </c>
      <c r="C36" s="26">
        <v>5</v>
      </c>
      <c r="D36" s="27"/>
      <c r="E36" s="39">
        <v>1</v>
      </c>
      <c r="F36" s="27"/>
      <c r="G36" s="21">
        <f t="shared" si="0"/>
        <v>0.336174242424242</v>
      </c>
    </row>
    <row r="37" spans="1:7">
      <c r="A37" s="26" t="s">
        <v>87</v>
      </c>
      <c r="B37" s="20">
        <v>5000</v>
      </c>
      <c r="C37" s="26">
        <v>5</v>
      </c>
      <c r="D37" s="27"/>
      <c r="E37" s="39">
        <v>1</v>
      </c>
      <c r="F37" s="27"/>
      <c r="G37" s="21">
        <f t="shared" si="0"/>
        <v>0.473484848484848</v>
      </c>
    </row>
    <row r="38" ht="17.25" spans="1:7">
      <c r="A38" s="26" t="s">
        <v>16</v>
      </c>
      <c r="B38" s="34"/>
      <c r="C38" s="26"/>
      <c r="D38" s="27"/>
      <c r="E38" s="39"/>
      <c r="F38" s="27"/>
      <c r="G38" s="23">
        <f>SUM(G31:G37)</f>
        <v>39.7952651515152</v>
      </c>
    </row>
    <row r="39" spans="1:7">
      <c r="A39" s="42" t="s">
        <v>54</v>
      </c>
      <c r="B39" s="43"/>
      <c r="C39" s="43"/>
      <c r="D39" s="43"/>
      <c r="E39" s="43"/>
      <c r="F39" s="43"/>
      <c r="G39" s="44"/>
    </row>
    <row r="40" ht="30" spans="1:7">
      <c r="A40" s="17" t="s">
        <v>35</v>
      </c>
      <c r="B40" s="17" t="s">
        <v>48</v>
      </c>
      <c r="C40" s="18" t="s">
        <v>55</v>
      </c>
      <c r="D40" s="17" t="s">
        <v>56</v>
      </c>
      <c r="E40" s="17" t="s">
        <v>49</v>
      </c>
      <c r="F40" s="17" t="s">
        <v>50</v>
      </c>
      <c r="G40" s="17" t="s">
        <v>13</v>
      </c>
    </row>
    <row r="41" ht="15" spans="1:7">
      <c r="A41" s="20" t="s">
        <v>88</v>
      </c>
      <c r="B41" s="45">
        <v>46244103.63</v>
      </c>
      <c r="C41" s="20">
        <v>13777</v>
      </c>
      <c r="D41" s="20">
        <v>580</v>
      </c>
      <c r="E41" s="20">
        <v>50</v>
      </c>
      <c r="F41" s="20">
        <v>1</v>
      </c>
      <c r="G41" s="21">
        <f>IFERROR(B41/C41/E41/12/22/8*D41*F41,0)</f>
        <v>18.4359610834428</v>
      </c>
    </row>
    <row r="42" ht="17.25" spans="1:7">
      <c r="A42" s="20" t="s">
        <v>16</v>
      </c>
      <c r="B42" s="20"/>
      <c r="C42" s="20"/>
      <c r="D42" s="20"/>
      <c r="E42" s="20"/>
      <c r="F42" s="20"/>
      <c r="G42" s="33">
        <f>SUM(G41:G41)</f>
        <v>18.4359610834428</v>
      </c>
    </row>
    <row r="43" ht="15" spans="1:7">
      <c r="A43" s="24" t="s">
        <v>58</v>
      </c>
      <c r="B43" s="24"/>
      <c r="C43" s="24"/>
      <c r="D43" s="24"/>
      <c r="E43" s="24"/>
      <c r="F43" s="24"/>
      <c r="G43" s="24"/>
    </row>
    <row r="44" spans="1:7">
      <c r="A44" s="14" t="s">
        <v>59</v>
      </c>
      <c r="B44" s="15"/>
      <c r="C44" s="15"/>
      <c r="D44" s="15"/>
      <c r="E44" s="15"/>
      <c r="F44" s="16"/>
      <c r="G44" s="21">
        <f>(G9+G14+G18+G27+G38+G42)*G45</f>
        <v>120.290620722292</v>
      </c>
    </row>
    <row r="45" spans="1:7">
      <c r="A45" s="14" t="s">
        <v>60</v>
      </c>
      <c r="B45" s="15"/>
      <c r="C45" s="15"/>
      <c r="D45" s="15"/>
      <c r="E45" s="15"/>
      <c r="F45" s="16"/>
      <c r="G45" s="28">
        <v>0.18</v>
      </c>
    </row>
    <row r="46" spans="1:7">
      <c r="A46" s="46" t="s">
        <v>61</v>
      </c>
      <c r="B46" s="47"/>
      <c r="C46" s="47"/>
      <c r="D46" s="47"/>
      <c r="E46" s="47"/>
      <c r="F46" s="48"/>
      <c r="G46" s="28">
        <f>G47</f>
        <v>0.16</v>
      </c>
    </row>
    <row r="47" spans="1:7">
      <c r="A47" s="14" t="s">
        <v>62</v>
      </c>
      <c r="B47" s="15"/>
      <c r="C47" s="15"/>
      <c r="D47" s="15"/>
      <c r="E47" s="15"/>
      <c r="F47" s="16"/>
      <c r="G47" s="28">
        <v>0.16</v>
      </c>
    </row>
    <row r="48" ht="17.25" spans="1:7">
      <c r="A48" s="49" t="s">
        <v>16</v>
      </c>
      <c r="B48" s="50"/>
      <c r="C48" s="50"/>
      <c r="D48" s="50"/>
      <c r="E48" s="50"/>
      <c r="F48" s="51"/>
      <c r="G48" s="33">
        <f>G44+G46</f>
        <v>120.450620722292</v>
      </c>
    </row>
    <row r="49" ht="17.25" spans="1:7">
      <c r="A49" s="14" t="s">
        <v>63</v>
      </c>
      <c r="B49" s="15"/>
      <c r="C49" s="15"/>
      <c r="D49" s="15"/>
      <c r="E49" s="15"/>
      <c r="F49" s="16"/>
      <c r="G49" s="23">
        <f>G9+G14+G18+G27+G38+G42+G48</f>
        <v>788.73184695725</v>
      </c>
    </row>
    <row r="50" ht="15" spans="1:7">
      <c r="A50" s="46" t="s">
        <v>64</v>
      </c>
      <c r="B50" s="47"/>
      <c r="C50" s="47"/>
      <c r="D50" s="47"/>
      <c r="E50" s="47"/>
      <c r="F50" s="47"/>
      <c r="G50" s="48"/>
    </row>
    <row r="65" ht="13.5"/>
  </sheetData>
  <mergeCells count="72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A15:G15"/>
    <mergeCell ref="C16:D16"/>
    <mergeCell ref="E16:F16"/>
    <mergeCell ref="C17:D17"/>
    <mergeCell ref="E17:F17"/>
    <mergeCell ref="C18:D18"/>
    <mergeCell ref="E18:F18"/>
    <mergeCell ref="A19:G19"/>
    <mergeCell ref="C20:D20"/>
    <mergeCell ref="E20:F20"/>
    <mergeCell ref="C21:D21"/>
    <mergeCell ref="E21:F21"/>
    <mergeCell ref="C22:D22"/>
    <mergeCell ref="E22:F22"/>
    <mergeCell ref="A23:G23"/>
    <mergeCell ref="C24:D24"/>
    <mergeCell ref="E24:F24"/>
    <mergeCell ref="C25:D25"/>
    <mergeCell ref="E25:F25"/>
    <mergeCell ref="C26:D26"/>
    <mergeCell ref="E26:F26"/>
    <mergeCell ref="C27:D27"/>
    <mergeCell ref="E27:F27"/>
    <mergeCell ref="A28:G28"/>
    <mergeCell ref="A29:G29"/>
    <mergeCell ref="C30:D30"/>
    <mergeCell ref="E30:F30"/>
    <mergeCell ref="C31:D31"/>
    <mergeCell ref="E31:F31"/>
    <mergeCell ref="C32:D32"/>
    <mergeCell ref="E32:F32"/>
    <mergeCell ref="C33:D33"/>
    <mergeCell ref="E33:F33"/>
    <mergeCell ref="C34:D34"/>
    <mergeCell ref="E34:F34"/>
    <mergeCell ref="C35:D35"/>
    <mergeCell ref="E35:F35"/>
    <mergeCell ref="C36:D36"/>
    <mergeCell ref="E36:F36"/>
    <mergeCell ref="C37:D37"/>
    <mergeCell ref="E37:F37"/>
    <mergeCell ref="C38:D38"/>
    <mergeCell ref="E38:F38"/>
    <mergeCell ref="A39:G39"/>
    <mergeCell ref="A43:G43"/>
    <mergeCell ref="A44:F44"/>
    <mergeCell ref="A45:F45"/>
    <mergeCell ref="A46:F46"/>
    <mergeCell ref="A47:F47"/>
    <mergeCell ref="A48:F48"/>
    <mergeCell ref="A49:F49"/>
    <mergeCell ref="A50:G50"/>
  </mergeCells>
  <pageMargins left="0.7" right="0.7" top="0.75" bottom="0.75" header="0.3" footer="0.3"/>
  <pageSetup paperSize="9" scale="84" orientation="portrait"/>
  <headerFooter/>
  <legacyDrawing r:id="rId2"/>
</worksheet>
</file>

<file path=xl/worksheets/sheet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81"/>
  <sheetViews>
    <sheetView topLeftCell="A47" workbookViewId="0">
      <selection activeCell="A62" sqref="$A62:$XFD80"/>
    </sheetView>
  </sheetViews>
  <sheetFormatPr defaultColWidth="8.75" defaultRowHeight="16.5"/>
  <cols>
    <col min="1" max="1" width="20.125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207</v>
      </c>
      <c r="C4" s="10" t="s">
        <v>6</v>
      </c>
      <c r="D4" s="11" t="s">
        <v>208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ht="15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2</v>
      </c>
      <c r="C7" s="18">
        <v>2</v>
      </c>
      <c r="D7" s="19"/>
      <c r="E7" s="18">
        <v>96.35</v>
      </c>
      <c r="F7" s="19"/>
      <c r="G7" s="21">
        <f>B7*C7*E7</f>
        <v>385.4</v>
      </c>
    </row>
    <row r="8" ht="16.15" customHeight="1" spans="1:12">
      <c r="A8" s="20" t="s">
        <v>15</v>
      </c>
      <c r="B8" s="20">
        <v>2</v>
      </c>
      <c r="C8" s="18">
        <v>2</v>
      </c>
      <c r="D8" s="19"/>
      <c r="E8" s="18">
        <v>206.68</v>
      </c>
      <c r="F8" s="19"/>
      <c r="G8" s="21">
        <f>B8*C8*E8</f>
        <v>826.72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1212.12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spans="1:12">
      <c r="A13" s="20" t="s">
        <v>100</v>
      </c>
      <c r="B13" s="114" t="s">
        <v>33</v>
      </c>
      <c r="C13" s="26">
        <v>2</v>
      </c>
      <c r="D13" s="27"/>
      <c r="E13" s="26">
        <v>42</v>
      </c>
      <c r="F13" s="27"/>
      <c r="G13" s="28">
        <f>C13*E13</f>
        <v>84</v>
      </c>
    </row>
    <row r="14" ht="17.25" spans="1:12">
      <c r="A14" s="20" t="s">
        <v>99</v>
      </c>
      <c r="B14" s="22" t="s">
        <v>103</v>
      </c>
      <c r="C14" s="26">
        <v>1</v>
      </c>
      <c r="D14" s="27"/>
      <c r="E14" s="26">
        <v>0.33</v>
      </c>
      <c r="F14" s="27"/>
      <c r="G14" s="28">
        <f>C14*E14</f>
        <v>0.33</v>
      </c>
    </row>
    <row r="15" ht="17.25" spans="1:12">
      <c r="A15" s="20" t="s">
        <v>101</v>
      </c>
      <c r="B15" s="22" t="s">
        <v>33</v>
      </c>
      <c r="C15" s="26">
        <v>1</v>
      </c>
      <c r="D15" s="27"/>
      <c r="E15" s="26">
        <v>38</v>
      </c>
      <c r="F15" s="27"/>
      <c r="G15" s="28">
        <f>C15*E15</f>
        <v>38</v>
      </c>
    </row>
    <row r="16" ht="17.25" spans="1:12">
      <c r="A16" s="20" t="s">
        <v>102</v>
      </c>
      <c r="B16" s="22" t="s">
        <v>103</v>
      </c>
      <c r="C16" s="26">
        <v>1</v>
      </c>
      <c r="D16" s="27"/>
      <c r="E16" s="26">
        <v>10</v>
      </c>
      <c r="F16" s="27"/>
      <c r="G16" s="21">
        <f>C16*E16</f>
        <v>10</v>
      </c>
    </row>
    <row r="17" ht="17.25" spans="1:7">
      <c r="A17" s="20" t="s">
        <v>16</v>
      </c>
      <c r="B17" s="22"/>
      <c r="C17" s="26"/>
      <c r="D17" s="27"/>
      <c r="E17" s="26"/>
      <c r="F17" s="27"/>
      <c r="G17" s="23">
        <f>SUM(G13:G16)</f>
        <v>132.33</v>
      </c>
    </row>
    <row r="18" spans="1:7">
      <c r="A18" s="14" t="s">
        <v>23</v>
      </c>
      <c r="B18" s="15"/>
      <c r="C18" s="15"/>
      <c r="D18" s="15"/>
      <c r="E18" s="15"/>
      <c r="F18" s="15"/>
      <c r="G18" s="16"/>
    </row>
    <row r="19" spans="1:7">
      <c r="A19" s="20" t="s">
        <v>19</v>
      </c>
      <c r="B19" s="20" t="s">
        <v>20</v>
      </c>
      <c r="C19" s="26" t="s">
        <v>21</v>
      </c>
      <c r="D19" s="27"/>
      <c r="E19" s="26" t="s">
        <v>22</v>
      </c>
      <c r="F19" s="27"/>
      <c r="G19" s="20" t="s">
        <v>13</v>
      </c>
    </row>
    <row r="20" spans="1:7">
      <c r="A20" s="20" t="s">
        <v>24</v>
      </c>
      <c r="B20" s="20" t="s">
        <v>25</v>
      </c>
      <c r="C20" s="26">
        <v>4</v>
      </c>
      <c r="D20" s="27"/>
      <c r="E20" s="26">
        <v>0.32</v>
      </c>
      <c r="F20" s="27"/>
      <c r="G20" s="28">
        <f t="shared" ref="G20:G33" si="0">C20*E20</f>
        <v>1.28</v>
      </c>
    </row>
    <row r="21" spans="1:7">
      <c r="A21" s="20" t="s">
        <v>26</v>
      </c>
      <c r="B21" s="20" t="s">
        <v>25</v>
      </c>
      <c r="C21" s="26">
        <v>4</v>
      </c>
      <c r="D21" s="27"/>
      <c r="E21" s="26">
        <v>0.45</v>
      </c>
      <c r="F21" s="27"/>
      <c r="G21" s="28">
        <f t="shared" si="0"/>
        <v>1.8</v>
      </c>
    </row>
    <row r="22" spans="1:7">
      <c r="A22" s="20" t="s">
        <v>27</v>
      </c>
      <c r="B22" s="20" t="s">
        <v>28</v>
      </c>
      <c r="C22" s="26">
        <v>4</v>
      </c>
      <c r="D22" s="27"/>
      <c r="E22" s="26">
        <v>2.3</v>
      </c>
      <c r="F22" s="27"/>
      <c r="G22" s="28">
        <f t="shared" si="0"/>
        <v>9.2</v>
      </c>
    </row>
    <row r="23" spans="1:7">
      <c r="A23" s="20" t="s">
        <v>29</v>
      </c>
      <c r="B23" s="20" t="s">
        <v>25</v>
      </c>
      <c r="C23" s="26">
        <v>1</v>
      </c>
      <c r="D23" s="27"/>
      <c r="E23" s="26">
        <v>3.5</v>
      </c>
      <c r="F23" s="27"/>
      <c r="G23" s="28">
        <f t="shared" si="0"/>
        <v>3.5</v>
      </c>
    </row>
    <row r="24" spans="1:7">
      <c r="A24" s="20" t="s">
        <v>30</v>
      </c>
      <c r="B24" s="20" t="s">
        <v>31</v>
      </c>
      <c r="C24" s="26">
        <v>0.5</v>
      </c>
      <c r="D24" s="27"/>
      <c r="E24" s="26">
        <v>5.7</v>
      </c>
      <c r="F24" s="27"/>
      <c r="G24" s="28">
        <f t="shared" si="0"/>
        <v>2.85</v>
      </c>
    </row>
    <row r="25" spans="1:7">
      <c r="A25" s="20" t="s">
        <v>32</v>
      </c>
      <c r="B25" s="20" t="s">
        <v>33</v>
      </c>
      <c r="C25" s="26">
        <v>1</v>
      </c>
      <c r="D25" s="27"/>
      <c r="E25" s="26">
        <v>0.38</v>
      </c>
      <c r="F25" s="27"/>
      <c r="G25" s="28">
        <f t="shared" si="0"/>
        <v>0.38</v>
      </c>
    </row>
    <row r="26" spans="1:7">
      <c r="A26" s="20" t="s">
        <v>83</v>
      </c>
      <c r="B26" s="20" t="s">
        <v>84</v>
      </c>
      <c r="C26" s="26">
        <v>2</v>
      </c>
      <c r="D26" s="27"/>
      <c r="E26" s="26">
        <v>7.6</v>
      </c>
      <c r="F26" s="27"/>
      <c r="G26" s="28">
        <f t="shared" si="0"/>
        <v>15.2</v>
      </c>
    </row>
    <row r="27" spans="1:7">
      <c r="A27" s="29" t="s">
        <v>85</v>
      </c>
      <c r="B27" s="29" t="s">
        <v>25</v>
      </c>
      <c r="C27" s="26">
        <v>1</v>
      </c>
      <c r="D27" s="27"/>
      <c r="E27" s="31">
        <v>280</v>
      </c>
      <c r="F27" s="32"/>
      <c r="G27" s="28">
        <f t="shared" si="0"/>
        <v>280</v>
      </c>
    </row>
    <row r="28" spans="1:7">
      <c r="A28" s="29" t="s">
        <v>80</v>
      </c>
      <c r="B28" s="29" t="s">
        <v>33</v>
      </c>
      <c r="C28" s="26">
        <v>4</v>
      </c>
      <c r="D28" s="27"/>
      <c r="E28" s="31">
        <v>0.7</v>
      </c>
      <c r="F28" s="32"/>
      <c r="G28" s="28">
        <f t="shared" si="0"/>
        <v>2.8</v>
      </c>
    </row>
    <row r="29" ht="17.25" spans="1:7">
      <c r="A29" s="29" t="s">
        <v>16</v>
      </c>
      <c r="B29" s="30"/>
      <c r="C29" s="31"/>
      <c r="D29" s="32"/>
      <c r="E29" s="31"/>
      <c r="F29" s="32"/>
      <c r="G29" s="33">
        <f>SUM(G20:G28)</f>
        <v>317.01</v>
      </c>
    </row>
    <row r="30" spans="1:7">
      <c r="A30" s="24" t="s">
        <v>34</v>
      </c>
      <c r="B30" s="24"/>
      <c r="C30" s="24"/>
      <c r="D30" s="24"/>
      <c r="E30" s="24"/>
      <c r="F30" s="24"/>
      <c r="G30" s="24"/>
    </row>
    <row r="31" ht="15" spans="1:7">
      <c r="A31" s="20" t="s">
        <v>35</v>
      </c>
      <c r="B31" s="20" t="s">
        <v>36</v>
      </c>
      <c r="C31" s="26" t="s">
        <v>21</v>
      </c>
      <c r="D31" s="27"/>
      <c r="E31" s="26" t="s">
        <v>37</v>
      </c>
      <c r="F31" s="27"/>
      <c r="G31" s="20" t="s">
        <v>38</v>
      </c>
    </row>
    <row r="32" ht="17.25" spans="1:7">
      <c r="A32" s="20"/>
      <c r="B32" s="22"/>
      <c r="C32" s="26"/>
      <c r="D32" s="27"/>
      <c r="E32" s="26"/>
      <c r="F32" s="27"/>
      <c r="G32" s="21">
        <f>C32*E32</f>
        <v>0</v>
      </c>
    </row>
    <row r="33" ht="17.25" spans="1:7">
      <c r="A33" s="20" t="s">
        <v>16</v>
      </c>
      <c r="B33" s="22"/>
      <c r="C33" s="26"/>
      <c r="D33" s="27"/>
      <c r="E33" s="26"/>
      <c r="F33" s="27"/>
      <c r="G33" s="21">
        <f>SUM(G32:G32)</f>
        <v>0</v>
      </c>
    </row>
    <row r="34" ht="15" spans="1:7">
      <c r="A34" s="14" t="s">
        <v>39</v>
      </c>
      <c r="B34" s="15"/>
      <c r="C34" s="15"/>
      <c r="D34" s="15"/>
      <c r="E34" s="15"/>
      <c r="F34" s="15"/>
      <c r="G34" s="16"/>
    </row>
    <row r="35" spans="1:7">
      <c r="A35" s="20" t="s">
        <v>35</v>
      </c>
      <c r="B35" s="20" t="s">
        <v>36</v>
      </c>
      <c r="C35" s="26" t="s">
        <v>40</v>
      </c>
      <c r="D35" s="27"/>
      <c r="E35" s="26" t="s">
        <v>22</v>
      </c>
      <c r="F35" s="27"/>
      <c r="G35" s="20" t="s">
        <v>13</v>
      </c>
    </row>
    <row r="36" spans="1:7">
      <c r="A36" s="20" t="s">
        <v>41</v>
      </c>
      <c r="B36" s="20" t="s">
        <v>42</v>
      </c>
      <c r="C36" s="26">
        <v>1</v>
      </c>
      <c r="D36" s="27"/>
      <c r="E36" s="26">
        <v>1.74</v>
      </c>
      <c r="F36" s="27"/>
      <c r="G36" s="21">
        <f>C36*E36</f>
        <v>1.74</v>
      </c>
    </row>
    <row r="37" spans="1:7">
      <c r="A37" s="20" t="s">
        <v>43</v>
      </c>
      <c r="B37" s="20" t="s">
        <v>44</v>
      </c>
      <c r="C37" s="26">
        <v>3</v>
      </c>
      <c r="D37" s="27"/>
      <c r="E37" s="26">
        <v>0.75</v>
      </c>
      <c r="F37" s="27"/>
      <c r="G37" s="21">
        <f>C37*E37</f>
        <v>2.25</v>
      </c>
    </row>
    <row r="38" ht="17.25" spans="1:7">
      <c r="A38" s="20" t="s">
        <v>16</v>
      </c>
      <c r="B38" s="34"/>
      <c r="C38" s="26"/>
      <c r="D38" s="27"/>
      <c r="E38" s="26"/>
      <c r="F38" s="27"/>
      <c r="G38" s="23">
        <f>SUM(G36:G37)</f>
        <v>3.99</v>
      </c>
    </row>
    <row r="39" spans="1:7">
      <c r="A39" s="14" t="s">
        <v>45</v>
      </c>
      <c r="B39" s="15"/>
      <c r="C39" s="15"/>
      <c r="D39" s="15"/>
      <c r="E39" s="15"/>
      <c r="F39" s="15"/>
      <c r="G39" s="16"/>
    </row>
    <row r="40" spans="1:7">
      <c r="A40" s="35" t="s">
        <v>46</v>
      </c>
      <c r="B40" s="36"/>
      <c r="C40" s="36"/>
      <c r="D40" s="36"/>
      <c r="E40" s="15"/>
      <c r="F40" s="15"/>
      <c r="G40" s="16"/>
    </row>
    <row r="41" spans="1:7">
      <c r="A41" s="37" t="s">
        <v>47</v>
      </c>
      <c r="B41" s="37" t="s">
        <v>48</v>
      </c>
      <c r="C41" s="37" t="s">
        <v>49</v>
      </c>
      <c r="D41" s="38"/>
      <c r="E41" s="39" t="s">
        <v>50</v>
      </c>
      <c r="F41" s="27"/>
      <c r="G41" s="20" t="s">
        <v>13</v>
      </c>
    </row>
    <row r="42" spans="1:7">
      <c r="A42" s="20" t="s">
        <v>51</v>
      </c>
      <c r="B42" s="20">
        <v>180000</v>
      </c>
      <c r="C42" s="52">
        <v>5</v>
      </c>
      <c r="D42" s="38"/>
      <c r="E42" s="40">
        <v>2</v>
      </c>
      <c r="F42" s="41"/>
      <c r="G42" s="21">
        <f t="shared" ref="G42:G48" si="1">IFERROR(B42/C42/12/22/8*E42,0)</f>
        <v>34.0909090909091</v>
      </c>
    </row>
    <row r="43" spans="1:7">
      <c r="A43" s="20" t="s">
        <v>77</v>
      </c>
      <c r="B43" s="20">
        <v>138000</v>
      </c>
      <c r="C43" s="26">
        <v>5</v>
      </c>
      <c r="D43" s="27"/>
      <c r="E43" s="40">
        <v>2</v>
      </c>
      <c r="F43" s="41"/>
      <c r="G43" s="21">
        <f t="shared" si="1"/>
        <v>26.1363636363636</v>
      </c>
    </row>
    <row r="44" spans="1:7">
      <c r="A44" s="26" t="s">
        <v>92</v>
      </c>
      <c r="B44" s="20">
        <v>88500</v>
      </c>
      <c r="C44" s="26">
        <v>5</v>
      </c>
      <c r="D44" s="27"/>
      <c r="E44" s="40">
        <v>2</v>
      </c>
      <c r="F44" s="41"/>
      <c r="G44" s="21">
        <f t="shared" si="1"/>
        <v>16.7613636363636</v>
      </c>
    </row>
    <row r="45" spans="1:7">
      <c r="A45" s="26" t="s">
        <v>86</v>
      </c>
      <c r="B45" s="20">
        <v>1188</v>
      </c>
      <c r="C45" s="26">
        <v>5</v>
      </c>
      <c r="D45" s="27"/>
      <c r="E45" s="40">
        <v>2</v>
      </c>
      <c r="F45" s="41"/>
      <c r="G45" s="21">
        <f t="shared" si="1"/>
        <v>0.225</v>
      </c>
    </row>
    <row r="46" spans="1:7">
      <c r="A46" s="26" t="s">
        <v>52</v>
      </c>
      <c r="B46" s="20">
        <v>4000</v>
      </c>
      <c r="C46" s="26">
        <v>5</v>
      </c>
      <c r="D46" s="27"/>
      <c r="E46" s="40">
        <v>2</v>
      </c>
      <c r="F46" s="41"/>
      <c r="G46" s="21">
        <f t="shared" si="1"/>
        <v>0.757575757575758</v>
      </c>
    </row>
    <row r="47" spans="1:7">
      <c r="A47" s="26" t="s">
        <v>53</v>
      </c>
      <c r="B47" s="20">
        <v>3550</v>
      </c>
      <c r="C47" s="26">
        <v>5</v>
      </c>
      <c r="D47" s="27"/>
      <c r="E47" s="40">
        <v>2</v>
      </c>
      <c r="F47" s="41"/>
      <c r="G47" s="21">
        <f t="shared" si="1"/>
        <v>0.672348484848485</v>
      </c>
    </row>
    <row r="48" spans="1:7">
      <c r="A48" s="26" t="s">
        <v>87</v>
      </c>
      <c r="B48" s="20">
        <v>5000</v>
      </c>
      <c r="C48" s="26">
        <v>5</v>
      </c>
      <c r="D48" s="27"/>
      <c r="E48" s="40">
        <v>2</v>
      </c>
      <c r="F48" s="41"/>
      <c r="G48" s="21">
        <f t="shared" si="1"/>
        <v>0.946969696969697</v>
      </c>
    </row>
    <row r="49" ht="17.25" spans="1:7">
      <c r="A49" s="26" t="s">
        <v>16</v>
      </c>
      <c r="B49" s="34"/>
      <c r="C49" s="26"/>
      <c r="D49" s="27"/>
      <c r="E49" s="39"/>
      <c r="F49" s="27"/>
      <c r="G49" s="23">
        <f>SUM(G42:G48)</f>
        <v>79.5905303030303</v>
      </c>
    </row>
    <row r="50" spans="1:7">
      <c r="A50" s="42" t="s">
        <v>54</v>
      </c>
      <c r="B50" s="43"/>
      <c r="C50" s="43"/>
      <c r="D50" s="43"/>
      <c r="E50" s="43"/>
      <c r="F50" s="43"/>
      <c r="G50" s="44"/>
    </row>
    <row r="51" ht="30" spans="1:7">
      <c r="A51" s="17" t="s">
        <v>35</v>
      </c>
      <c r="B51" s="17" t="s">
        <v>48</v>
      </c>
      <c r="C51" s="18" t="s">
        <v>55</v>
      </c>
      <c r="D51" s="17" t="s">
        <v>56</v>
      </c>
      <c r="E51" s="17" t="s">
        <v>49</v>
      </c>
      <c r="F51" s="17" t="s">
        <v>50</v>
      </c>
      <c r="G51" s="17" t="s">
        <v>13</v>
      </c>
    </row>
    <row r="52" ht="15" spans="1:7">
      <c r="A52" s="20" t="s">
        <v>88</v>
      </c>
      <c r="B52" s="45">
        <v>46244103.63</v>
      </c>
      <c r="C52" s="20">
        <v>13777</v>
      </c>
      <c r="D52" s="20">
        <v>580</v>
      </c>
      <c r="E52" s="20">
        <v>50</v>
      </c>
      <c r="F52" s="20">
        <v>2</v>
      </c>
      <c r="G52" s="21">
        <f>IFERROR(B52/C52/E52/12/22/8*D52*F52,0)</f>
        <v>36.8719221668855</v>
      </c>
    </row>
    <row r="53" ht="17.25" spans="1:7">
      <c r="A53" s="20" t="s">
        <v>16</v>
      </c>
      <c r="B53" s="20"/>
      <c r="C53" s="20"/>
      <c r="D53" s="20"/>
      <c r="E53" s="20"/>
      <c r="F53" s="20"/>
      <c r="G53" s="33">
        <f>SUM(G52:G52)</f>
        <v>36.8719221668855</v>
      </c>
    </row>
    <row r="54" ht="15" spans="1:7">
      <c r="A54" s="24" t="s">
        <v>58</v>
      </c>
      <c r="B54" s="24"/>
      <c r="C54" s="24"/>
      <c r="D54" s="24"/>
      <c r="E54" s="24"/>
      <c r="F54" s="24"/>
      <c r="G54" s="24"/>
    </row>
    <row r="55" spans="1:7">
      <c r="A55" s="14" t="s">
        <v>59</v>
      </c>
      <c r="B55" s="15"/>
      <c r="C55" s="15"/>
      <c r="D55" s="15"/>
      <c r="E55" s="15"/>
      <c r="F55" s="16"/>
      <c r="G55" s="21">
        <f>(G9+G17+G29+G38+G49+G53)*G56</f>
        <v>320.744241444585</v>
      </c>
    </row>
    <row r="56" spans="1:7">
      <c r="A56" s="14" t="s">
        <v>60</v>
      </c>
      <c r="B56" s="15"/>
      <c r="C56" s="15"/>
      <c r="D56" s="15"/>
      <c r="E56" s="15"/>
      <c r="F56" s="16"/>
      <c r="G56" s="28">
        <v>0.18</v>
      </c>
    </row>
    <row r="57" spans="1:7">
      <c r="A57" s="46" t="s">
        <v>61</v>
      </c>
      <c r="B57" s="47"/>
      <c r="C57" s="47"/>
      <c r="D57" s="47"/>
      <c r="E57" s="47"/>
      <c r="F57" s="48"/>
      <c r="G57" s="28">
        <f>G58</f>
        <v>0.16</v>
      </c>
    </row>
    <row r="58" spans="1:7">
      <c r="A58" s="14" t="s">
        <v>62</v>
      </c>
      <c r="B58" s="15"/>
      <c r="C58" s="15"/>
      <c r="D58" s="15"/>
      <c r="E58" s="15"/>
      <c r="F58" s="16"/>
      <c r="G58" s="28">
        <v>0.16</v>
      </c>
    </row>
    <row r="59" ht="17.25" spans="1:7">
      <c r="A59" s="49" t="s">
        <v>16</v>
      </c>
      <c r="B59" s="50"/>
      <c r="C59" s="50"/>
      <c r="D59" s="50"/>
      <c r="E59" s="50"/>
      <c r="F59" s="51"/>
      <c r="G59" s="33">
        <f>G55+G57</f>
        <v>320.904241444585</v>
      </c>
    </row>
    <row r="60" ht="17.25" spans="1:7">
      <c r="A60" s="14" t="s">
        <v>63</v>
      </c>
      <c r="B60" s="15"/>
      <c r="C60" s="15"/>
      <c r="D60" s="15"/>
      <c r="E60" s="15"/>
      <c r="F60" s="16"/>
      <c r="G60" s="23">
        <f>G9+G17+G29+G33+G38+G49+G53+G59</f>
        <v>2102.8166939145</v>
      </c>
    </row>
    <row r="61" ht="15" spans="1:7">
      <c r="A61" s="46" t="s">
        <v>64</v>
      </c>
      <c r="B61" s="47"/>
      <c r="C61" s="47"/>
      <c r="D61" s="47"/>
      <c r="E61" s="47"/>
      <c r="F61" s="47"/>
      <c r="G61" s="48"/>
    </row>
    <row r="81" ht="13.5"/>
  </sheetData>
  <mergeCells count="94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A18:G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A30:G30"/>
    <mergeCell ref="C31:D31"/>
    <mergeCell ref="E31:F31"/>
    <mergeCell ref="C32:D32"/>
    <mergeCell ref="E32:F32"/>
    <mergeCell ref="C33:D33"/>
    <mergeCell ref="E33:F33"/>
    <mergeCell ref="A34:G34"/>
    <mergeCell ref="C35:D35"/>
    <mergeCell ref="E35:F35"/>
    <mergeCell ref="C36:D36"/>
    <mergeCell ref="E36:F36"/>
    <mergeCell ref="C37:D37"/>
    <mergeCell ref="E37:F37"/>
    <mergeCell ref="C38:D38"/>
    <mergeCell ref="E38:F38"/>
    <mergeCell ref="A39:G39"/>
    <mergeCell ref="A40:G40"/>
    <mergeCell ref="C41:D41"/>
    <mergeCell ref="E41:F41"/>
    <mergeCell ref="C42:D42"/>
    <mergeCell ref="E42:F42"/>
    <mergeCell ref="C43:D43"/>
    <mergeCell ref="E43:F43"/>
    <mergeCell ref="C44:D44"/>
    <mergeCell ref="E44:F44"/>
    <mergeCell ref="C45:D45"/>
    <mergeCell ref="E45:F45"/>
    <mergeCell ref="C46:D46"/>
    <mergeCell ref="E46:F46"/>
    <mergeCell ref="C47:D47"/>
    <mergeCell ref="E47:F47"/>
    <mergeCell ref="C48:D48"/>
    <mergeCell ref="E48:F48"/>
    <mergeCell ref="C49:D49"/>
    <mergeCell ref="E49:F49"/>
    <mergeCell ref="A50:G50"/>
    <mergeCell ref="A54:G54"/>
    <mergeCell ref="A55:F55"/>
    <mergeCell ref="A56:F56"/>
    <mergeCell ref="A57:F57"/>
    <mergeCell ref="A58:F58"/>
    <mergeCell ref="A59:F59"/>
    <mergeCell ref="A60:F60"/>
    <mergeCell ref="A61:G61"/>
  </mergeCells>
  <pageMargins left="0.7" right="0.7" top="0.75" bottom="0.75" header="0.3" footer="0.3"/>
  <pageSetup paperSize="9" scale="69" orientation="portrait"/>
  <headerFooter/>
  <legacyDrawing r:id="rId2"/>
</worksheet>
</file>

<file path=xl/worksheets/sheet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50"/>
  <sheetViews>
    <sheetView topLeftCell="A26" workbookViewId="0">
      <selection activeCell="A51" sqref="$A51:$XFD56"/>
    </sheetView>
  </sheetViews>
  <sheetFormatPr defaultColWidth="8.75" defaultRowHeight="16.5"/>
  <cols>
    <col min="1" max="1" width="13.3666666666667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209</v>
      </c>
      <c r="C4" s="10" t="s">
        <v>6</v>
      </c>
      <c r="D4" s="11" t="s">
        <v>210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ht="15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2</v>
      </c>
      <c r="C7" s="18">
        <v>1</v>
      </c>
      <c r="D7" s="19"/>
      <c r="E7" s="18">
        <v>96.35</v>
      </c>
      <c r="F7" s="19"/>
      <c r="G7" s="21">
        <f>B7*C7*E7</f>
        <v>192.7</v>
      </c>
    </row>
    <row r="8" ht="16.15" customHeight="1" spans="1:12">
      <c r="A8" s="20" t="s">
        <v>15</v>
      </c>
      <c r="B8" s="20">
        <v>2</v>
      </c>
      <c r="C8" s="18">
        <v>1</v>
      </c>
      <c r="D8" s="19"/>
      <c r="E8" s="18">
        <v>206.68</v>
      </c>
      <c r="F8" s="19"/>
      <c r="G8" s="21">
        <f>B8*C8*E8</f>
        <v>413.36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606.06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ht="17.25" spans="1:12">
      <c r="A13" s="20"/>
      <c r="B13" s="22"/>
      <c r="C13" s="26"/>
      <c r="D13" s="27"/>
      <c r="E13" s="26"/>
      <c r="F13" s="27"/>
      <c r="G13" s="28">
        <f>C13*E13</f>
        <v>0</v>
      </c>
    </row>
    <row r="14" ht="17.25" spans="1:12">
      <c r="A14" s="20" t="s">
        <v>16</v>
      </c>
      <c r="B14" s="22"/>
      <c r="C14" s="26"/>
      <c r="D14" s="27"/>
      <c r="E14" s="26"/>
      <c r="F14" s="27"/>
      <c r="G14" s="23">
        <f>SUM(G13:G13)</f>
        <v>0</v>
      </c>
    </row>
    <row r="15" spans="1:12">
      <c r="A15" s="14" t="s">
        <v>23</v>
      </c>
      <c r="B15" s="15"/>
      <c r="C15" s="15"/>
      <c r="D15" s="15"/>
      <c r="E15" s="15"/>
      <c r="F15" s="15"/>
      <c r="G15" s="16"/>
    </row>
    <row r="16" spans="1:12">
      <c r="A16" s="20" t="s">
        <v>19</v>
      </c>
      <c r="B16" s="20" t="s">
        <v>20</v>
      </c>
      <c r="C16" s="26" t="s">
        <v>21</v>
      </c>
      <c r="D16" s="27"/>
      <c r="E16" s="26" t="s">
        <v>22</v>
      </c>
      <c r="F16" s="27"/>
      <c r="G16" s="20" t="s">
        <v>13</v>
      </c>
    </row>
    <row r="17" ht="17.25" spans="1:7">
      <c r="A17" s="29"/>
      <c r="B17" s="30"/>
      <c r="C17" s="26"/>
      <c r="D17" s="27"/>
      <c r="E17" s="31"/>
      <c r="F17" s="32"/>
      <c r="G17" s="28">
        <f>C17*E17</f>
        <v>0</v>
      </c>
    </row>
    <row r="18" ht="17.25" spans="1:7">
      <c r="A18" s="29" t="s">
        <v>16</v>
      </c>
      <c r="B18" s="30"/>
      <c r="C18" s="31"/>
      <c r="D18" s="32"/>
      <c r="E18" s="31"/>
      <c r="F18" s="32"/>
      <c r="G18" s="33">
        <f>SUM(G17:G17)</f>
        <v>0</v>
      </c>
    </row>
    <row r="19" spans="1:7">
      <c r="A19" s="24" t="s">
        <v>34</v>
      </c>
      <c r="B19" s="24"/>
      <c r="C19" s="24"/>
      <c r="D19" s="24"/>
      <c r="E19" s="24"/>
      <c r="F19" s="24"/>
      <c r="G19" s="24"/>
    </row>
    <row r="20" spans="1:7">
      <c r="A20" s="20" t="s">
        <v>35</v>
      </c>
      <c r="B20" s="20" t="s">
        <v>36</v>
      </c>
      <c r="C20" s="26" t="s">
        <v>21</v>
      </c>
      <c r="D20" s="27"/>
      <c r="E20" s="26" t="s">
        <v>37</v>
      </c>
      <c r="F20" s="27"/>
      <c r="G20" s="20" t="s">
        <v>38</v>
      </c>
    </row>
    <row r="21" ht="17.25" spans="1:7">
      <c r="A21" s="20"/>
      <c r="B21" s="22"/>
      <c r="C21" s="26"/>
      <c r="D21" s="27"/>
      <c r="E21" s="26"/>
      <c r="F21" s="27"/>
      <c r="G21" s="23">
        <f>C21*E21</f>
        <v>0</v>
      </c>
    </row>
    <row r="22" ht="17.25" spans="1:7">
      <c r="A22" s="20" t="s">
        <v>16</v>
      </c>
      <c r="B22" s="22"/>
      <c r="C22" s="26"/>
      <c r="D22" s="27"/>
      <c r="E22" s="26"/>
      <c r="F22" s="27"/>
      <c r="G22" s="23">
        <f>SUM(G21:G21)</f>
        <v>0</v>
      </c>
    </row>
    <row r="23" spans="1:7">
      <c r="A23" s="14" t="s">
        <v>39</v>
      </c>
      <c r="B23" s="15"/>
      <c r="C23" s="15"/>
      <c r="D23" s="15"/>
      <c r="E23" s="15"/>
      <c r="F23" s="15"/>
      <c r="G23" s="16"/>
    </row>
    <row r="24" spans="1:7">
      <c r="A24" s="20" t="s">
        <v>35</v>
      </c>
      <c r="B24" s="20" t="s">
        <v>36</v>
      </c>
      <c r="C24" s="26" t="s">
        <v>40</v>
      </c>
      <c r="D24" s="27"/>
      <c r="E24" s="26" t="s">
        <v>22</v>
      </c>
      <c r="F24" s="27"/>
      <c r="G24" s="20" t="s">
        <v>13</v>
      </c>
    </row>
    <row r="25" spans="1:7">
      <c r="A25" s="20" t="s">
        <v>41</v>
      </c>
      <c r="B25" s="20" t="s">
        <v>42</v>
      </c>
      <c r="C25" s="26">
        <v>1</v>
      </c>
      <c r="D25" s="27"/>
      <c r="E25" s="26">
        <v>1.74</v>
      </c>
      <c r="F25" s="27"/>
      <c r="G25" s="21">
        <f>C25*E25</f>
        <v>1.74</v>
      </c>
    </row>
    <row r="26" spans="1:7">
      <c r="A26" s="20" t="s">
        <v>43</v>
      </c>
      <c r="B26" s="20" t="s">
        <v>44</v>
      </c>
      <c r="C26" s="26">
        <v>3</v>
      </c>
      <c r="D26" s="27"/>
      <c r="E26" s="26">
        <v>0.75</v>
      </c>
      <c r="F26" s="27"/>
      <c r="G26" s="21">
        <f>C26*E26</f>
        <v>2.25</v>
      </c>
    </row>
    <row r="27" ht="17.25" spans="1:7">
      <c r="A27" s="20" t="s">
        <v>16</v>
      </c>
      <c r="B27" s="34"/>
      <c r="C27" s="26"/>
      <c r="D27" s="27"/>
      <c r="E27" s="26"/>
      <c r="F27" s="27"/>
      <c r="G27" s="23">
        <f>SUM(G25:G26)</f>
        <v>3.99</v>
      </c>
    </row>
    <row r="28" spans="1:7">
      <c r="A28" s="14" t="s">
        <v>45</v>
      </c>
      <c r="B28" s="15"/>
      <c r="C28" s="15"/>
      <c r="D28" s="15"/>
      <c r="E28" s="15"/>
      <c r="F28" s="15"/>
      <c r="G28" s="16"/>
    </row>
    <row r="29" spans="1:7">
      <c r="A29" s="35" t="s">
        <v>46</v>
      </c>
      <c r="B29" s="36"/>
      <c r="C29" s="36"/>
      <c r="D29" s="36"/>
      <c r="E29" s="15"/>
      <c r="F29" s="15"/>
      <c r="G29" s="16"/>
    </row>
    <row r="30" spans="1:7">
      <c r="A30" s="37" t="s">
        <v>47</v>
      </c>
      <c r="B30" s="37" t="s">
        <v>48</v>
      </c>
      <c r="C30" s="37" t="s">
        <v>49</v>
      </c>
      <c r="D30" s="38"/>
      <c r="E30" s="39" t="s">
        <v>50</v>
      </c>
      <c r="F30" s="27"/>
      <c r="G30" s="20" t="s">
        <v>13</v>
      </c>
    </row>
    <row r="31" spans="1:7">
      <c r="A31" s="20" t="s">
        <v>51</v>
      </c>
      <c r="B31" s="20">
        <v>180000</v>
      </c>
      <c r="C31" s="52">
        <v>5</v>
      </c>
      <c r="D31" s="38"/>
      <c r="E31" s="40">
        <v>1</v>
      </c>
      <c r="F31" s="41"/>
      <c r="G31" s="21">
        <f t="shared" ref="G31:G37" si="0">IFERROR(B31/C31/12/22/8*E31,0)</f>
        <v>17.0454545454545</v>
      </c>
    </row>
    <row r="32" spans="1:7">
      <c r="A32" s="20" t="s">
        <v>77</v>
      </c>
      <c r="B32" s="20">
        <v>138000</v>
      </c>
      <c r="C32" s="26">
        <v>5</v>
      </c>
      <c r="D32" s="27"/>
      <c r="E32" s="39">
        <v>1</v>
      </c>
      <c r="F32" s="27"/>
      <c r="G32" s="21">
        <f t="shared" si="0"/>
        <v>13.0681818181818</v>
      </c>
    </row>
    <row r="33" spans="1:7">
      <c r="A33" s="26" t="s">
        <v>92</v>
      </c>
      <c r="B33" s="20">
        <v>88500</v>
      </c>
      <c r="C33" s="26">
        <v>5</v>
      </c>
      <c r="D33" s="27"/>
      <c r="E33" s="39">
        <v>1</v>
      </c>
      <c r="F33" s="27"/>
      <c r="G33" s="21">
        <f t="shared" si="0"/>
        <v>8.38068181818182</v>
      </c>
    </row>
    <row r="34" spans="1:7">
      <c r="A34" s="26" t="s">
        <v>86</v>
      </c>
      <c r="B34" s="20">
        <v>1188</v>
      </c>
      <c r="C34" s="26">
        <v>5</v>
      </c>
      <c r="D34" s="27"/>
      <c r="E34" s="39">
        <v>1</v>
      </c>
      <c r="F34" s="27"/>
      <c r="G34" s="21">
        <f t="shared" si="0"/>
        <v>0.1125</v>
      </c>
    </row>
    <row r="35" spans="1:7">
      <c r="A35" s="26" t="s">
        <v>52</v>
      </c>
      <c r="B35" s="20">
        <v>4000</v>
      </c>
      <c r="C35" s="26">
        <v>5</v>
      </c>
      <c r="D35" s="27"/>
      <c r="E35" s="39">
        <v>1</v>
      </c>
      <c r="F35" s="27"/>
      <c r="G35" s="21">
        <f t="shared" si="0"/>
        <v>0.378787878787879</v>
      </c>
    </row>
    <row r="36" spans="1:7">
      <c r="A36" s="26" t="s">
        <v>53</v>
      </c>
      <c r="B36" s="20">
        <v>3550</v>
      </c>
      <c r="C36" s="26">
        <v>5</v>
      </c>
      <c r="D36" s="27"/>
      <c r="E36" s="39">
        <v>1</v>
      </c>
      <c r="F36" s="27"/>
      <c r="G36" s="21">
        <f t="shared" si="0"/>
        <v>0.336174242424242</v>
      </c>
    </row>
    <row r="37" spans="1:7">
      <c r="A37" s="26" t="s">
        <v>87</v>
      </c>
      <c r="B37" s="20">
        <v>5000</v>
      </c>
      <c r="C37" s="26">
        <v>5</v>
      </c>
      <c r="D37" s="27"/>
      <c r="E37" s="39">
        <v>1</v>
      </c>
      <c r="F37" s="27"/>
      <c r="G37" s="21">
        <f t="shared" si="0"/>
        <v>0.473484848484848</v>
      </c>
    </row>
    <row r="38" ht="17.25" spans="1:7">
      <c r="A38" s="26" t="s">
        <v>16</v>
      </c>
      <c r="B38" s="34"/>
      <c r="C38" s="26"/>
      <c r="D38" s="27"/>
      <c r="E38" s="39"/>
      <c r="F38" s="27"/>
      <c r="G38" s="23">
        <f>SUM(G31:G37)</f>
        <v>39.7952651515152</v>
      </c>
    </row>
    <row r="39" spans="1:7">
      <c r="A39" s="42" t="s">
        <v>54</v>
      </c>
      <c r="B39" s="43"/>
      <c r="C39" s="43"/>
      <c r="D39" s="43"/>
      <c r="E39" s="43"/>
      <c r="F39" s="43"/>
      <c r="G39" s="44"/>
    </row>
    <row r="40" ht="30" spans="1:7">
      <c r="A40" s="17" t="s">
        <v>35</v>
      </c>
      <c r="B40" s="17" t="s">
        <v>48</v>
      </c>
      <c r="C40" s="18" t="s">
        <v>55</v>
      </c>
      <c r="D40" s="17" t="s">
        <v>56</v>
      </c>
      <c r="E40" s="17" t="s">
        <v>49</v>
      </c>
      <c r="F40" s="17" t="s">
        <v>50</v>
      </c>
      <c r="G40" s="17" t="s">
        <v>13</v>
      </c>
    </row>
    <row r="41" ht="15" spans="1:7">
      <c r="A41" s="20" t="s">
        <v>88</v>
      </c>
      <c r="B41" s="45">
        <v>46244103.63</v>
      </c>
      <c r="C41" s="20">
        <v>13777</v>
      </c>
      <c r="D41" s="20">
        <v>580</v>
      </c>
      <c r="E41" s="20">
        <v>50</v>
      </c>
      <c r="F41" s="20">
        <v>1</v>
      </c>
      <c r="G41" s="21">
        <f>IFERROR(B41/C41/E41/12/22/8*D41*F41,0)</f>
        <v>18.4359610834428</v>
      </c>
    </row>
    <row r="42" ht="17.25" spans="1:7">
      <c r="A42" s="20" t="s">
        <v>16</v>
      </c>
      <c r="B42" s="20"/>
      <c r="C42" s="20"/>
      <c r="D42" s="20"/>
      <c r="E42" s="20"/>
      <c r="F42" s="20"/>
      <c r="G42" s="33">
        <f>SUM(G41:G41)</f>
        <v>18.4359610834428</v>
      </c>
    </row>
    <row r="43" ht="15" spans="1:7">
      <c r="A43" s="24" t="s">
        <v>58</v>
      </c>
      <c r="B43" s="24"/>
      <c r="C43" s="24"/>
      <c r="D43" s="24"/>
      <c r="E43" s="24"/>
      <c r="F43" s="24"/>
      <c r="G43" s="24"/>
    </row>
    <row r="44" spans="1:7">
      <c r="A44" s="14" t="s">
        <v>59</v>
      </c>
      <c r="B44" s="15"/>
      <c r="C44" s="15"/>
      <c r="D44" s="15"/>
      <c r="E44" s="15"/>
      <c r="F44" s="16"/>
      <c r="G44" s="21">
        <f>(G9+G14+G18+G27+G38+G42)*G45</f>
        <v>120.290620722292</v>
      </c>
    </row>
    <row r="45" spans="1:7">
      <c r="A45" s="14" t="s">
        <v>60</v>
      </c>
      <c r="B45" s="15"/>
      <c r="C45" s="15"/>
      <c r="D45" s="15"/>
      <c r="E45" s="15"/>
      <c r="F45" s="16"/>
      <c r="G45" s="28">
        <v>0.18</v>
      </c>
    </row>
    <row r="46" spans="1:7">
      <c r="A46" s="46" t="s">
        <v>61</v>
      </c>
      <c r="B46" s="47"/>
      <c r="C46" s="47"/>
      <c r="D46" s="47"/>
      <c r="E46" s="47"/>
      <c r="F46" s="48"/>
      <c r="G46" s="28">
        <f>G47</f>
        <v>0.16</v>
      </c>
    </row>
    <row r="47" spans="1:7">
      <c r="A47" s="14" t="s">
        <v>62</v>
      </c>
      <c r="B47" s="15"/>
      <c r="C47" s="15"/>
      <c r="D47" s="15"/>
      <c r="E47" s="15"/>
      <c r="F47" s="16"/>
      <c r="G47" s="28">
        <v>0.16</v>
      </c>
    </row>
    <row r="48" ht="17.25" spans="1:7">
      <c r="A48" s="49" t="s">
        <v>16</v>
      </c>
      <c r="B48" s="50"/>
      <c r="C48" s="50"/>
      <c r="D48" s="50"/>
      <c r="E48" s="50"/>
      <c r="F48" s="51"/>
      <c r="G48" s="33">
        <f>G44+G46</f>
        <v>120.450620722292</v>
      </c>
    </row>
    <row r="49" ht="17.25" spans="1:7">
      <c r="A49" s="14" t="s">
        <v>63</v>
      </c>
      <c r="B49" s="15"/>
      <c r="C49" s="15"/>
      <c r="D49" s="15"/>
      <c r="E49" s="15"/>
      <c r="F49" s="16"/>
      <c r="G49" s="23">
        <f>G9+G14+G18+G27+G38+G42+G48</f>
        <v>788.73184695725</v>
      </c>
    </row>
    <row r="50" ht="15" spans="1:7">
      <c r="A50" s="46" t="s">
        <v>64</v>
      </c>
      <c r="B50" s="47"/>
      <c r="C50" s="47"/>
      <c r="D50" s="47"/>
      <c r="E50" s="47"/>
      <c r="F50" s="47"/>
      <c r="G50" s="48"/>
    </row>
  </sheetData>
  <mergeCells count="72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A15:G15"/>
    <mergeCell ref="C16:D16"/>
    <mergeCell ref="E16:F16"/>
    <mergeCell ref="C17:D17"/>
    <mergeCell ref="E17:F17"/>
    <mergeCell ref="C18:D18"/>
    <mergeCell ref="E18:F18"/>
    <mergeCell ref="A19:G19"/>
    <mergeCell ref="C20:D20"/>
    <mergeCell ref="E20:F20"/>
    <mergeCell ref="C21:D21"/>
    <mergeCell ref="E21:F21"/>
    <mergeCell ref="C22:D22"/>
    <mergeCell ref="E22:F22"/>
    <mergeCell ref="A23:G23"/>
    <mergeCell ref="C24:D24"/>
    <mergeCell ref="E24:F24"/>
    <mergeCell ref="C25:D25"/>
    <mergeCell ref="E25:F25"/>
    <mergeCell ref="C26:D26"/>
    <mergeCell ref="E26:F26"/>
    <mergeCell ref="C27:D27"/>
    <mergeCell ref="E27:F27"/>
    <mergeCell ref="A28:G28"/>
    <mergeCell ref="A29:G29"/>
    <mergeCell ref="C30:D30"/>
    <mergeCell ref="E30:F30"/>
    <mergeCell ref="C31:D31"/>
    <mergeCell ref="E31:F31"/>
    <mergeCell ref="C32:D32"/>
    <mergeCell ref="E32:F32"/>
    <mergeCell ref="C33:D33"/>
    <mergeCell ref="E33:F33"/>
    <mergeCell ref="C34:D34"/>
    <mergeCell ref="E34:F34"/>
    <mergeCell ref="C35:D35"/>
    <mergeCell ref="E35:F35"/>
    <mergeCell ref="C36:D36"/>
    <mergeCell ref="E36:F36"/>
    <mergeCell ref="C37:D37"/>
    <mergeCell ref="E37:F37"/>
    <mergeCell ref="C38:D38"/>
    <mergeCell ref="E38:F38"/>
    <mergeCell ref="A39:G39"/>
    <mergeCell ref="A43:G43"/>
    <mergeCell ref="A44:F44"/>
    <mergeCell ref="A45:F45"/>
    <mergeCell ref="A46:F46"/>
    <mergeCell ref="A47:F47"/>
    <mergeCell ref="A48:F48"/>
    <mergeCell ref="A49:F49"/>
    <mergeCell ref="A50:G50"/>
  </mergeCells>
  <pageMargins left="0.7" right="0.7" top="0.75" bottom="0.75" header="0.3" footer="0.3"/>
  <pageSetup paperSize="9" scale="84" orientation="portrait"/>
  <headerFooter/>
  <legacyDrawing r:id="rId2"/>
</worksheet>
</file>

<file path=xl/worksheets/sheet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76"/>
  <sheetViews>
    <sheetView topLeftCell="A47" workbookViewId="0">
      <selection activeCell="A62" sqref="$A62:$XFD75"/>
    </sheetView>
  </sheetViews>
  <sheetFormatPr defaultColWidth="8.75" defaultRowHeight="16.5"/>
  <cols>
    <col min="1" max="1" width="20.125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211</v>
      </c>
      <c r="C4" s="10" t="s">
        <v>6</v>
      </c>
      <c r="D4" s="11" t="s">
        <v>212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ht="15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2</v>
      </c>
      <c r="C7" s="18">
        <v>3</v>
      </c>
      <c r="D7" s="19"/>
      <c r="E7" s="18">
        <v>96.35</v>
      </c>
      <c r="F7" s="19"/>
      <c r="G7" s="21">
        <f>B7*C7*E7</f>
        <v>578.1</v>
      </c>
    </row>
    <row r="8" ht="16.15" customHeight="1" spans="1:12">
      <c r="A8" s="20" t="s">
        <v>15</v>
      </c>
      <c r="B8" s="20">
        <v>2</v>
      </c>
      <c r="C8" s="18">
        <v>3</v>
      </c>
      <c r="D8" s="19"/>
      <c r="E8" s="18">
        <v>206.68</v>
      </c>
      <c r="F8" s="19"/>
      <c r="G8" s="21">
        <f>B8*C8*E8</f>
        <v>1240.08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1818.18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spans="1:12">
      <c r="A13" s="20" t="s">
        <v>100</v>
      </c>
      <c r="B13" s="114" t="s">
        <v>33</v>
      </c>
      <c r="C13" s="26">
        <v>3</v>
      </c>
      <c r="D13" s="27"/>
      <c r="E13" s="26">
        <v>42</v>
      </c>
      <c r="F13" s="27"/>
      <c r="G13" s="28">
        <f>C13*E13</f>
        <v>126</v>
      </c>
    </row>
    <row r="14" ht="17.25" spans="1:12">
      <c r="A14" s="20" t="s">
        <v>99</v>
      </c>
      <c r="B14" s="22" t="s">
        <v>103</v>
      </c>
      <c r="C14" s="26">
        <v>1</v>
      </c>
      <c r="D14" s="27"/>
      <c r="E14" s="26">
        <v>0.33</v>
      </c>
      <c r="F14" s="27"/>
      <c r="G14" s="28">
        <f>C14*E14</f>
        <v>0.33</v>
      </c>
    </row>
    <row r="15" ht="17.25" spans="1:12">
      <c r="A15" s="20" t="s">
        <v>101</v>
      </c>
      <c r="B15" s="22" t="s">
        <v>33</v>
      </c>
      <c r="C15" s="26">
        <v>1</v>
      </c>
      <c r="D15" s="27"/>
      <c r="E15" s="26">
        <v>38</v>
      </c>
      <c r="F15" s="27"/>
      <c r="G15" s="28">
        <f>C15*E15</f>
        <v>38</v>
      </c>
    </row>
    <row r="16" ht="17.25" spans="1:12">
      <c r="A16" s="20" t="s">
        <v>102</v>
      </c>
      <c r="B16" s="22" t="s">
        <v>103</v>
      </c>
      <c r="C16" s="26">
        <v>1</v>
      </c>
      <c r="D16" s="27"/>
      <c r="E16" s="26">
        <v>10</v>
      </c>
      <c r="F16" s="27"/>
      <c r="G16" s="21">
        <f>C16*E16</f>
        <v>10</v>
      </c>
    </row>
    <row r="17" ht="17.25" spans="1:7">
      <c r="A17" s="20" t="s">
        <v>16</v>
      </c>
      <c r="B17" s="22"/>
      <c r="C17" s="26"/>
      <c r="D17" s="27"/>
      <c r="E17" s="26"/>
      <c r="F17" s="27"/>
      <c r="G17" s="23">
        <f>SUM(G13:G16)</f>
        <v>174.33</v>
      </c>
    </row>
    <row r="18" spans="1:7">
      <c r="A18" s="14" t="s">
        <v>23</v>
      </c>
      <c r="B18" s="15"/>
      <c r="C18" s="15"/>
      <c r="D18" s="15"/>
      <c r="E18" s="15"/>
      <c r="F18" s="15"/>
      <c r="G18" s="16"/>
    </row>
    <row r="19" spans="1:7">
      <c r="A19" s="20" t="s">
        <v>19</v>
      </c>
      <c r="B19" s="20" t="s">
        <v>20</v>
      </c>
      <c r="C19" s="26" t="s">
        <v>21</v>
      </c>
      <c r="D19" s="27"/>
      <c r="E19" s="26" t="s">
        <v>22</v>
      </c>
      <c r="F19" s="27"/>
      <c r="G19" s="20" t="s">
        <v>13</v>
      </c>
    </row>
    <row r="20" spans="1:7">
      <c r="A20" s="20" t="s">
        <v>24</v>
      </c>
      <c r="B20" s="20" t="s">
        <v>25</v>
      </c>
      <c r="C20" s="26">
        <v>4</v>
      </c>
      <c r="D20" s="27"/>
      <c r="E20" s="26">
        <v>0.32</v>
      </c>
      <c r="F20" s="27"/>
      <c r="G20" s="28">
        <f t="shared" ref="G20:G33" si="0">C20*E20</f>
        <v>1.28</v>
      </c>
    </row>
    <row r="21" spans="1:7">
      <c r="A21" s="20" t="s">
        <v>26</v>
      </c>
      <c r="B21" s="20" t="s">
        <v>25</v>
      </c>
      <c r="C21" s="26">
        <v>4</v>
      </c>
      <c r="D21" s="27"/>
      <c r="E21" s="26">
        <v>0.45</v>
      </c>
      <c r="F21" s="27"/>
      <c r="G21" s="28">
        <f t="shared" si="0"/>
        <v>1.8</v>
      </c>
    </row>
    <row r="22" spans="1:7">
      <c r="A22" s="20" t="s">
        <v>27</v>
      </c>
      <c r="B22" s="20" t="s">
        <v>28</v>
      </c>
      <c r="C22" s="26">
        <v>3</v>
      </c>
      <c r="D22" s="27"/>
      <c r="E22" s="26">
        <v>2.3</v>
      </c>
      <c r="F22" s="27"/>
      <c r="G22" s="28">
        <f t="shared" si="0"/>
        <v>6.9</v>
      </c>
    </row>
    <row r="23" spans="1:7">
      <c r="A23" s="20" t="s">
        <v>29</v>
      </c>
      <c r="B23" s="20" t="s">
        <v>25</v>
      </c>
      <c r="C23" s="26">
        <v>1</v>
      </c>
      <c r="D23" s="27"/>
      <c r="E23" s="26">
        <v>3.5</v>
      </c>
      <c r="F23" s="27"/>
      <c r="G23" s="28">
        <f t="shared" si="0"/>
        <v>3.5</v>
      </c>
    </row>
    <row r="24" spans="1:7">
      <c r="A24" s="20" t="s">
        <v>30</v>
      </c>
      <c r="B24" s="20" t="s">
        <v>31</v>
      </c>
      <c r="C24" s="26">
        <v>0.5</v>
      </c>
      <c r="D24" s="27"/>
      <c r="E24" s="26">
        <v>5.7</v>
      </c>
      <c r="F24" s="27"/>
      <c r="G24" s="28">
        <f t="shared" si="0"/>
        <v>2.85</v>
      </c>
    </row>
    <row r="25" spans="1:7">
      <c r="A25" s="20" t="s">
        <v>32</v>
      </c>
      <c r="B25" s="20" t="s">
        <v>33</v>
      </c>
      <c r="C25" s="26">
        <v>1</v>
      </c>
      <c r="D25" s="27"/>
      <c r="E25" s="26">
        <v>0.38</v>
      </c>
      <c r="F25" s="27"/>
      <c r="G25" s="28">
        <f t="shared" si="0"/>
        <v>0.38</v>
      </c>
    </row>
    <row r="26" spans="1:7">
      <c r="A26" s="20" t="s">
        <v>83</v>
      </c>
      <c r="B26" s="20" t="s">
        <v>84</v>
      </c>
      <c r="C26" s="26">
        <v>2</v>
      </c>
      <c r="D26" s="27"/>
      <c r="E26" s="26">
        <v>7.6</v>
      </c>
      <c r="F26" s="27"/>
      <c r="G26" s="28">
        <f t="shared" si="0"/>
        <v>15.2</v>
      </c>
    </row>
    <row r="27" spans="1:7">
      <c r="A27" s="29" t="s">
        <v>85</v>
      </c>
      <c r="B27" s="29" t="s">
        <v>25</v>
      </c>
      <c r="C27" s="26">
        <v>1</v>
      </c>
      <c r="D27" s="27"/>
      <c r="E27" s="31">
        <v>280</v>
      </c>
      <c r="F27" s="32"/>
      <c r="G27" s="28">
        <f t="shared" si="0"/>
        <v>280</v>
      </c>
    </row>
    <row r="28" spans="1:7">
      <c r="A28" s="29" t="s">
        <v>80</v>
      </c>
      <c r="B28" s="29" t="s">
        <v>33</v>
      </c>
      <c r="C28" s="26">
        <v>4</v>
      </c>
      <c r="D28" s="27"/>
      <c r="E28" s="31">
        <v>0.7</v>
      </c>
      <c r="F28" s="32"/>
      <c r="G28" s="28">
        <f t="shared" si="0"/>
        <v>2.8</v>
      </c>
    </row>
    <row r="29" ht="17.25" spans="1:7">
      <c r="A29" s="29" t="s">
        <v>16</v>
      </c>
      <c r="B29" s="30"/>
      <c r="C29" s="31"/>
      <c r="D29" s="32"/>
      <c r="E29" s="31"/>
      <c r="F29" s="32"/>
      <c r="G29" s="33">
        <f>SUM(G20:G28)</f>
        <v>314.71</v>
      </c>
    </row>
    <row r="30" spans="1:7">
      <c r="A30" s="24" t="s">
        <v>34</v>
      </c>
      <c r="B30" s="24"/>
      <c r="C30" s="24"/>
      <c r="D30" s="24"/>
      <c r="E30" s="24"/>
      <c r="F30" s="24"/>
      <c r="G30" s="24"/>
    </row>
    <row r="31" spans="1:7">
      <c r="A31" s="20" t="s">
        <v>35</v>
      </c>
      <c r="B31" s="20" t="s">
        <v>36</v>
      </c>
      <c r="C31" s="26" t="s">
        <v>21</v>
      </c>
      <c r="D31" s="27"/>
      <c r="E31" s="26" t="s">
        <v>37</v>
      </c>
      <c r="F31" s="27"/>
      <c r="G31" s="20" t="s">
        <v>38</v>
      </c>
    </row>
    <row r="32" ht="17.25" spans="1:7">
      <c r="A32" s="20"/>
      <c r="B32" s="22"/>
      <c r="C32" s="26"/>
      <c r="D32" s="27"/>
      <c r="E32" s="26"/>
      <c r="F32" s="27"/>
      <c r="G32" s="21">
        <f>C32*E32</f>
        <v>0</v>
      </c>
    </row>
    <row r="33" ht="17.25" spans="1:7">
      <c r="A33" s="20" t="s">
        <v>16</v>
      </c>
      <c r="B33" s="22"/>
      <c r="C33" s="26"/>
      <c r="D33" s="27"/>
      <c r="E33" s="26"/>
      <c r="F33" s="27"/>
      <c r="G33" s="21">
        <f>SUM(G32:G32)</f>
        <v>0</v>
      </c>
    </row>
    <row r="34" ht="15" spans="1:7">
      <c r="A34" s="14" t="s">
        <v>39</v>
      </c>
      <c r="B34" s="15"/>
      <c r="C34" s="15"/>
      <c r="D34" s="15"/>
      <c r="E34" s="15"/>
      <c r="F34" s="15"/>
      <c r="G34" s="16"/>
    </row>
    <row r="35" spans="1:7">
      <c r="A35" s="20" t="s">
        <v>35</v>
      </c>
      <c r="B35" s="20" t="s">
        <v>36</v>
      </c>
      <c r="C35" s="26" t="s">
        <v>40</v>
      </c>
      <c r="D35" s="27"/>
      <c r="E35" s="26" t="s">
        <v>22</v>
      </c>
      <c r="F35" s="27"/>
      <c r="G35" s="20" t="s">
        <v>13</v>
      </c>
    </row>
    <row r="36" spans="1:7">
      <c r="A36" s="20" t="s">
        <v>41</v>
      </c>
      <c r="B36" s="20" t="s">
        <v>42</v>
      </c>
      <c r="C36" s="26">
        <v>1</v>
      </c>
      <c r="D36" s="27"/>
      <c r="E36" s="26">
        <v>1.74</v>
      </c>
      <c r="F36" s="27"/>
      <c r="G36" s="21">
        <f>C36*E36</f>
        <v>1.74</v>
      </c>
    </row>
    <row r="37" spans="1:7">
      <c r="A37" s="20" t="s">
        <v>43</v>
      </c>
      <c r="B37" s="20" t="s">
        <v>44</v>
      </c>
      <c r="C37" s="26">
        <v>3</v>
      </c>
      <c r="D37" s="27"/>
      <c r="E37" s="26">
        <v>0.75</v>
      </c>
      <c r="F37" s="27"/>
      <c r="G37" s="21">
        <f>C37*E37</f>
        <v>2.25</v>
      </c>
    </row>
    <row r="38" ht="17.25" spans="1:7">
      <c r="A38" s="20" t="s">
        <v>16</v>
      </c>
      <c r="B38" s="34"/>
      <c r="C38" s="26"/>
      <c r="D38" s="27"/>
      <c r="E38" s="26"/>
      <c r="F38" s="27"/>
      <c r="G38" s="23">
        <f>SUM(G36:G37)</f>
        <v>3.99</v>
      </c>
    </row>
    <row r="39" spans="1:7">
      <c r="A39" s="14" t="s">
        <v>45</v>
      </c>
      <c r="B39" s="15"/>
      <c r="C39" s="15"/>
      <c r="D39" s="15"/>
      <c r="E39" s="15"/>
      <c r="F39" s="15"/>
      <c r="G39" s="16"/>
    </row>
    <row r="40" spans="1:7">
      <c r="A40" s="35" t="s">
        <v>46</v>
      </c>
      <c r="B40" s="36"/>
      <c r="C40" s="36"/>
      <c r="D40" s="36"/>
      <c r="E40" s="15"/>
      <c r="F40" s="15"/>
      <c r="G40" s="16"/>
    </row>
    <row r="41" spans="1:7">
      <c r="A41" s="37" t="s">
        <v>47</v>
      </c>
      <c r="B41" s="37" t="s">
        <v>48</v>
      </c>
      <c r="C41" s="37" t="s">
        <v>49</v>
      </c>
      <c r="D41" s="38"/>
      <c r="E41" s="39" t="s">
        <v>50</v>
      </c>
      <c r="F41" s="27"/>
      <c r="G41" s="20" t="s">
        <v>13</v>
      </c>
    </row>
    <row r="42" spans="1:7">
      <c r="A42" s="20" t="s">
        <v>51</v>
      </c>
      <c r="B42" s="20">
        <v>180000</v>
      </c>
      <c r="C42" s="52">
        <v>5</v>
      </c>
      <c r="D42" s="38"/>
      <c r="E42" s="40">
        <v>3</v>
      </c>
      <c r="F42" s="41"/>
      <c r="G42" s="21">
        <f t="shared" ref="G42:G48" si="1">IFERROR(B42/C42/12/22/8*E42,0)</f>
        <v>51.1363636363636</v>
      </c>
    </row>
    <row r="43" spans="1:7">
      <c r="A43" s="20" t="s">
        <v>77</v>
      </c>
      <c r="B43" s="20">
        <v>138000</v>
      </c>
      <c r="C43" s="26">
        <v>5</v>
      </c>
      <c r="D43" s="27"/>
      <c r="E43" s="40">
        <v>3</v>
      </c>
      <c r="F43" s="41"/>
      <c r="G43" s="21">
        <f t="shared" si="1"/>
        <v>39.2045454545455</v>
      </c>
    </row>
    <row r="44" spans="1:7">
      <c r="A44" s="26" t="s">
        <v>92</v>
      </c>
      <c r="B44" s="20">
        <v>88500</v>
      </c>
      <c r="C44" s="26">
        <v>5</v>
      </c>
      <c r="D44" s="27"/>
      <c r="E44" s="40">
        <v>3</v>
      </c>
      <c r="F44" s="41"/>
      <c r="G44" s="21">
        <f t="shared" si="1"/>
        <v>25.1420454545455</v>
      </c>
    </row>
    <row r="45" spans="1:7">
      <c r="A45" s="26" t="s">
        <v>86</v>
      </c>
      <c r="B45" s="20">
        <v>1188</v>
      </c>
      <c r="C45" s="26">
        <v>5</v>
      </c>
      <c r="D45" s="27"/>
      <c r="E45" s="40">
        <v>3</v>
      </c>
      <c r="F45" s="41"/>
      <c r="G45" s="21">
        <f t="shared" si="1"/>
        <v>0.3375</v>
      </c>
    </row>
    <row r="46" spans="1:7">
      <c r="A46" s="26" t="s">
        <v>52</v>
      </c>
      <c r="B46" s="20">
        <v>4000</v>
      </c>
      <c r="C46" s="26">
        <v>5</v>
      </c>
      <c r="D46" s="27"/>
      <c r="E46" s="40">
        <v>3</v>
      </c>
      <c r="F46" s="41"/>
      <c r="G46" s="21">
        <f t="shared" si="1"/>
        <v>1.13636363636364</v>
      </c>
    </row>
    <row r="47" spans="1:7">
      <c r="A47" s="26" t="s">
        <v>53</v>
      </c>
      <c r="B47" s="20">
        <v>3550</v>
      </c>
      <c r="C47" s="26">
        <v>5</v>
      </c>
      <c r="D47" s="27"/>
      <c r="E47" s="40">
        <v>3</v>
      </c>
      <c r="F47" s="41"/>
      <c r="G47" s="21">
        <f t="shared" si="1"/>
        <v>1.00852272727273</v>
      </c>
    </row>
    <row r="48" spans="1:7">
      <c r="A48" s="26" t="s">
        <v>87</v>
      </c>
      <c r="B48" s="20">
        <v>5000</v>
      </c>
      <c r="C48" s="26">
        <v>5</v>
      </c>
      <c r="D48" s="27"/>
      <c r="E48" s="40">
        <v>3</v>
      </c>
      <c r="F48" s="41"/>
      <c r="G48" s="21">
        <f t="shared" si="1"/>
        <v>1.42045454545455</v>
      </c>
    </row>
    <row r="49" ht="17.25" spans="1:7">
      <c r="A49" s="26" t="s">
        <v>16</v>
      </c>
      <c r="B49" s="34"/>
      <c r="C49" s="26"/>
      <c r="D49" s="27"/>
      <c r="E49" s="39"/>
      <c r="F49" s="27"/>
      <c r="G49" s="23">
        <f>SUM(G42:G48)</f>
        <v>119.385795454545</v>
      </c>
    </row>
    <row r="50" spans="1:7">
      <c r="A50" s="42" t="s">
        <v>54</v>
      </c>
      <c r="B50" s="43"/>
      <c r="C50" s="43"/>
      <c r="D50" s="43"/>
      <c r="E50" s="43"/>
      <c r="F50" s="43"/>
      <c r="G50" s="44"/>
    </row>
    <row r="51" ht="30" spans="1:7">
      <c r="A51" s="17" t="s">
        <v>35</v>
      </c>
      <c r="B51" s="17" t="s">
        <v>48</v>
      </c>
      <c r="C51" s="18" t="s">
        <v>55</v>
      </c>
      <c r="D51" s="17" t="s">
        <v>56</v>
      </c>
      <c r="E51" s="17" t="s">
        <v>49</v>
      </c>
      <c r="F51" s="17" t="s">
        <v>50</v>
      </c>
      <c r="G51" s="17" t="s">
        <v>13</v>
      </c>
    </row>
    <row r="52" ht="15" spans="1:7">
      <c r="A52" s="20" t="s">
        <v>88</v>
      </c>
      <c r="B52" s="45">
        <v>46244103.63</v>
      </c>
      <c r="C52" s="20">
        <v>13777</v>
      </c>
      <c r="D52" s="20">
        <v>580</v>
      </c>
      <c r="E52" s="20">
        <v>50</v>
      </c>
      <c r="F52" s="20">
        <v>3</v>
      </c>
      <c r="G52" s="21">
        <f>IFERROR(B52/C52/E52/12/22/8*D52*F52,0)</f>
        <v>55.3078832503283</v>
      </c>
    </row>
    <row r="53" ht="17.25" spans="1:7">
      <c r="A53" s="20" t="s">
        <v>16</v>
      </c>
      <c r="B53" s="20"/>
      <c r="C53" s="20"/>
      <c r="D53" s="20"/>
      <c r="E53" s="20"/>
      <c r="F53" s="20"/>
      <c r="G53" s="33">
        <f>SUM(G52:G52)</f>
        <v>55.3078832503283</v>
      </c>
    </row>
    <row r="54" ht="15" spans="1:7">
      <c r="A54" s="24" t="s">
        <v>58</v>
      </c>
      <c r="B54" s="24"/>
      <c r="C54" s="24"/>
      <c r="D54" s="24"/>
      <c r="E54" s="24"/>
      <c r="F54" s="24"/>
      <c r="G54" s="24"/>
    </row>
    <row r="55" spans="1:7">
      <c r="A55" s="14" t="s">
        <v>59</v>
      </c>
      <c r="B55" s="15"/>
      <c r="C55" s="15"/>
      <c r="D55" s="15"/>
      <c r="E55" s="15"/>
      <c r="F55" s="16"/>
      <c r="G55" s="21">
        <f>(G9+G17+G29+G38+G49+G53)*G56</f>
        <v>447.462662166877</v>
      </c>
    </row>
    <row r="56" spans="1:7">
      <c r="A56" s="14" t="s">
        <v>60</v>
      </c>
      <c r="B56" s="15"/>
      <c r="C56" s="15"/>
      <c r="D56" s="15"/>
      <c r="E56" s="15"/>
      <c r="F56" s="16"/>
      <c r="G56" s="28">
        <v>0.18</v>
      </c>
    </row>
    <row r="57" spans="1:7">
      <c r="A57" s="46" t="s">
        <v>61</v>
      </c>
      <c r="B57" s="47"/>
      <c r="C57" s="47"/>
      <c r="D57" s="47"/>
      <c r="E57" s="47"/>
      <c r="F57" s="48"/>
      <c r="G57" s="28">
        <f>G58</f>
        <v>0.16</v>
      </c>
    </row>
    <row r="58" spans="1:7">
      <c r="A58" s="14" t="s">
        <v>62</v>
      </c>
      <c r="B58" s="15"/>
      <c r="C58" s="15"/>
      <c r="D58" s="15"/>
      <c r="E58" s="15"/>
      <c r="F58" s="16"/>
      <c r="G58" s="28">
        <v>0.16</v>
      </c>
    </row>
    <row r="59" ht="17.25" spans="1:7">
      <c r="A59" s="49" t="s">
        <v>16</v>
      </c>
      <c r="B59" s="50"/>
      <c r="C59" s="50"/>
      <c r="D59" s="50"/>
      <c r="E59" s="50"/>
      <c r="F59" s="51"/>
      <c r="G59" s="33">
        <f>G55+G57</f>
        <v>447.622662166877</v>
      </c>
    </row>
    <row r="60" ht="17.25" spans="1:7">
      <c r="A60" s="14" t="s">
        <v>63</v>
      </c>
      <c r="B60" s="15"/>
      <c r="C60" s="15"/>
      <c r="D60" s="15"/>
      <c r="E60" s="15"/>
      <c r="F60" s="16"/>
      <c r="G60" s="23">
        <f>G9+G17+G29+G33+G38+G49+G53+G59</f>
        <v>2933.52634087175</v>
      </c>
    </row>
    <row r="61" ht="15" spans="1:7">
      <c r="A61" s="46" t="s">
        <v>64</v>
      </c>
      <c r="B61" s="47"/>
      <c r="C61" s="47"/>
      <c r="D61" s="47"/>
      <c r="E61" s="47"/>
      <c r="F61" s="47"/>
      <c r="G61" s="48"/>
    </row>
    <row r="76" ht="13.5"/>
  </sheetData>
  <mergeCells count="94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A18:G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A30:G30"/>
    <mergeCell ref="C31:D31"/>
    <mergeCell ref="E31:F31"/>
    <mergeCell ref="C32:D32"/>
    <mergeCell ref="E32:F32"/>
    <mergeCell ref="C33:D33"/>
    <mergeCell ref="E33:F33"/>
    <mergeCell ref="A34:G34"/>
    <mergeCell ref="C35:D35"/>
    <mergeCell ref="E35:F35"/>
    <mergeCell ref="C36:D36"/>
    <mergeCell ref="E36:F36"/>
    <mergeCell ref="C37:D37"/>
    <mergeCell ref="E37:F37"/>
    <mergeCell ref="C38:D38"/>
    <mergeCell ref="E38:F38"/>
    <mergeCell ref="A39:G39"/>
    <mergeCell ref="A40:G40"/>
    <mergeCell ref="C41:D41"/>
    <mergeCell ref="E41:F41"/>
    <mergeCell ref="C42:D42"/>
    <mergeCell ref="E42:F42"/>
    <mergeCell ref="C43:D43"/>
    <mergeCell ref="E43:F43"/>
    <mergeCell ref="C44:D44"/>
    <mergeCell ref="E44:F44"/>
    <mergeCell ref="C45:D45"/>
    <mergeCell ref="E45:F45"/>
    <mergeCell ref="C46:D46"/>
    <mergeCell ref="E46:F46"/>
    <mergeCell ref="C47:D47"/>
    <mergeCell ref="E47:F47"/>
    <mergeCell ref="C48:D48"/>
    <mergeCell ref="E48:F48"/>
    <mergeCell ref="C49:D49"/>
    <mergeCell ref="E49:F49"/>
    <mergeCell ref="A50:G50"/>
    <mergeCell ref="A54:G54"/>
    <mergeCell ref="A55:F55"/>
    <mergeCell ref="A56:F56"/>
    <mergeCell ref="A57:F57"/>
    <mergeCell ref="A58:F58"/>
    <mergeCell ref="A59:F59"/>
    <mergeCell ref="A60:F60"/>
    <mergeCell ref="A61:G61"/>
  </mergeCells>
  <pageMargins left="0.7" right="0.7" top="0.75" bottom="0.75" header="0.3" footer="0.3"/>
  <pageSetup paperSize="9" scale="69" orientation="portrait"/>
  <headerFooter/>
  <legacyDrawing r:id="rId2"/>
</worksheet>
</file>

<file path=xl/worksheets/sheet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49"/>
  <sheetViews>
    <sheetView workbookViewId="0">
      <selection activeCell="A11" sqref="A11:G11"/>
    </sheetView>
  </sheetViews>
  <sheetFormatPr defaultColWidth="8.75" defaultRowHeight="16.5"/>
  <cols>
    <col min="1" max="1" width="13.3666666666667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213</v>
      </c>
      <c r="C4" s="10" t="s">
        <v>6</v>
      </c>
      <c r="D4" s="11" t="s">
        <v>214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ht="15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2</v>
      </c>
      <c r="C7" s="18">
        <v>1</v>
      </c>
      <c r="D7" s="19"/>
      <c r="E7" s="18">
        <v>96.35</v>
      </c>
      <c r="F7" s="19"/>
      <c r="G7" s="21">
        <f>B7*C7*E7</f>
        <v>192.7</v>
      </c>
    </row>
    <row r="8" ht="16.15" customHeight="1" spans="1:12">
      <c r="A8" s="20" t="s">
        <v>15</v>
      </c>
      <c r="B8" s="20">
        <v>2</v>
      </c>
      <c r="C8" s="18">
        <v>1</v>
      </c>
      <c r="D8" s="19"/>
      <c r="E8" s="18">
        <v>206.68</v>
      </c>
      <c r="F8" s="19"/>
      <c r="G8" s="21">
        <f>B8*C8*E8</f>
        <v>413.36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606.06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ht="17.25" spans="1:12">
      <c r="A13" s="20" t="s">
        <v>16</v>
      </c>
      <c r="B13" s="22"/>
      <c r="C13" s="26"/>
      <c r="D13" s="27"/>
      <c r="E13" s="26"/>
      <c r="F13" s="27"/>
      <c r="G13" s="23">
        <v>0</v>
      </c>
    </row>
    <row r="14" spans="1:12">
      <c r="A14" s="14" t="s">
        <v>23</v>
      </c>
      <c r="B14" s="15"/>
      <c r="C14" s="15"/>
      <c r="D14" s="15"/>
      <c r="E14" s="15"/>
      <c r="F14" s="15"/>
      <c r="G14" s="16"/>
    </row>
    <row r="15" spans="1:12">
      <c r="A15" s="20" t="s">
        <v>19</v>
      </c>
      <c r="B15" s="20" t="s">
        <v>20</v>
      </c>
      <c r="C15" s="26" t="s">
        <v>21</v>
      </c>
      <c r="D15" s="27"/>
      <c r="E15" s="26" t="s">
        <v>22</v>
      </c>
      <c r="F15" s="27"/>
      <c r="G15" s="20" t="s">
        <v>13</v>
      </c>
    </row>
    <row r="16" ht="17.25" spans="1:12">
      <c r="A16" s="29"/>
      <c r="B16" s="30"/>
      <c r="C16" s="26"/>
      <c r="D16" s="27"/>
      <c r="E16" s="31"/>
      <c r="F16" s="32"/>
      <c r="G16" s="28">
        <f>C16*E16</f>
        <v>0</v>
      </c>
    </row>
    <row r="17" ht="17.25" spans="1:7">
      <c r="A17" s="29" t="s">
        <v>16</v>
      </c>
      <c r="B17" s="30"/>
      <c r="C17" s="31"/>
      <c r="D17" s="32"/>
      <c r="E17" s="31"/>
      <c r="F17" s="32"/>
      <c r="G17" s="33">
        <f>SUM(G16:G16)</f>
        <v>0</v>
      </c>
    </row>
    <row r="18" spans="1:7">
      <c r="A18" s="24" t="s">
        <v>34</v>
      </c>
      <c r="B18" s="24"/>
      <c r="C18" s="24"/>
      <c r="D18" s="24"/>
      <c r="E18" s="24"/>
      <c r="F18" s="24"/>
      <c r="G18" s="24"/>
    </row>
    <row r="19" spans="1:7">
      <c r="A19" s="20" t="s">
        <v>35</v>
      </c>
      <c r="B19" s="20" t="s">
        <v>36</v>
      </c>
      <c r="C19" s="26" t="s">
        <v>21</v>
      </c>
      <c r="D19" s="27"/>
      <c r="E19" s="26" t="s">
        <v>37</v>
      </c>
      <c r="F19" s="27"/>
      <c r="G19" s="20" t="s">
        <v>38</v>
      </c>
    </row>
    <row r="20" ht="17.25" spans="1:7">
      <c r="A20" s="20"/>
      <c r="B20" s="22"/>
      <c r="C20" s="26"/>
      <c r="D20" s="27"/>
      <c r="E20" s="26"/>
      <c r="F20" s="27"/>
      <c r="G20" s="23">
        <f>C20*E20</f>
        <v>0</v>
      </c>
    </row>
    <row r="21" ht="17.25" spans="1:7">
      <c r="A21" s="20" t="s">
        <v>16</v>
      </c>
      <c r="B21" s="22"/>
      <c r="C21" s="26"/>
      <c r="D21" s="27"/>
      <c r="E21" s="26"/>
      <c r="F21" s="27"/>
      <c r="G21" s="23">
        <f>SUM(G20:G20)</f>
        <v>0</v>
      </c>
    </row>
    <row r="22" spans="1:7">
      <c r="A22" s="14" t="s">
        <v>39</v>
      </c>
      <c r="B22" s="15"/>
      <c r="C22" s="15"/>
      <c r="D22" s="15"/>
      <c r="E22" s="15"/>
      <c r="F22" s="15"/>
      <c r="G22" s="16"/>
    </row>
    <row r="23" spans="1:7">
      <c r="A23" s="20" t="s">
        <v>35</v>
      </c>
      <c r="B23" s="20" t="s">
        <v>36</v>
      </c>
      <c r="C23" s="26" t="s">
        <v>40</v>
      </c>
      <c r="D23" s="27"/>
      <c r="E23" s="26" t="s">
        <v>22</v>
      </c>
      <c r="F23" s="27"/>
      <c r="G23" s="20" t="s">
        <v>13</v>
      </c>
    </row>
    <row r="24" spans="1:7">
      <c r="A24" s="20" t="s">
        <v>41</v>
      </c>
      <c r="B24" s="20" t="s">
        <v>42</v>
      </c>
      <c r="C24" s="26">
        <v>1</v>
      </c>
      <c r="D24" s="27"/>
      <c r="E24" s="26">
        <v>1.74</v>
      </c>
      <c r="F24" s="27"/>
      <c r="G24" s="21">
        <f>C24*E24</f>
        <v>1.74</v>
      </c>
    </row>
    <row r="25" spans="1:7">
      <c r="A25" s="20" t="s">
        <v>43</v>
      </c>
      <c r="B25" s="20" t="s">
        <v>44</v>
      </c>
      <c r="C25" s="26">
        <v>3</v>
      </c>
      <c r="D25" s="27"/>
      <c r="E25" s="26">
        <v>0.75</v>
      </c>
      <c r="F25" s="27"/>
      <c r="G25" s="21">
        <f>C25*E25</f>
        <v>2.25</v>
      </c>
    </row>
    <row r="26" ht="17.25" spans="1:7">
      <c r="A26" s="20" t="s">
        <v>16</v>
      </c>
      <c r="B26" s="34"/>
      <c r="C26" s="26"/>
      <c r="D26" s="27"/>
      <c r="E26" s="26"/>
      <c r="F26" s="27"/>
      <c r="G26" s="23">
        <f>SUM(G24:G25)</f>
        <v>3.99</v>
      </c>
    </row>
    <row r="27" spans="1:7">
      <c r="A27" s="14" t="s">
        <v>45</v>
      </c>
      <c r="B27" s="15"/>
      <c r="C27" s="15"/>
      <c r="D27" s="15"/>
      <c r="E27" s="15"/>
      <c r="F27" s="15"/>
      <c r="G27" s="16"/>
    </row>
    <row r="28" spans="1:7">
      <c r="A28" s="35" t="s">
        <v>46</v>
      </c>
      <c r="B28" s="36"/>
      <c r="C28" s="36"/>
      <c r="D28" s="36"/>
      <c r="E28" s="15"/>
      <c r="F28" s="15"/>
      <c r="G28" s="16"/>
    </row>
    <row r="29" spans="1:7">
      <c r="A29" s="37" t="s">
        <v>47</v>
      </c>
      <c r="B29" s="37" t="s">
        <v>48</v>
      </c>
      <c r="C29" s="37" t="s">
        <v>49</v>
      </c>
      <c r="D29" s="38"/>
      <c r="E29" s="39" t="s">
        <v>50</v>
      </c>
      <c r="F29" s="27"/>
      <c r="G29" s="20" t="s">
        <v>13</v>
      </c>
    </row>
    <row r="30" spans="1:7">
      <c r="A30" s="20" t="s">
        <v>51</v>
      </c>
      <c r="B30" s="20">
        <v>180000</v>
      </c>
      <c r="C30" s="52">
        <v>5</v>
      </c>
      <c r="D30" s="38"/>
      <c r="E30" s="40">
        <v>1</v>
      </c>
      <c r="F30" s="41"/>
      <c r="G30" s="21">
        <f t="shared" ref="G30:G36" si="0">IFERROR(B30/C30/12/22/8*E30,0)</f>
        <v>17.0454545454545</v>
      </c>
    </row>
    <row r="31" spans="1:7">
      <c r="A31" s="20" t="s">
        <v>77</v>
      </c>
      <c r="B31" s="20">
        <v>138000</v>
      </c>
      <c r="C31" s="26">
        <v>5</v>
      </c>
      <c r="D31" s="27"/>
      <c r="E31" s="39">
        <v>1</v>
      </c>
      <c r="F31" s="27"/>
      <c r="G31" s="21">
        <f t="shared" si="0"/>
        <v>13.0681818181818</v>
      </c>
    </row>
    <row r="32" spans="1:7">
      <c r="A32" s="26" t="s">
        <v>92</v>
      </c>
      <c r="B32" s="20">
        <v>88500</v>
      </c>
      <c r="C32" s="26">
        <v>5</v>
      </c>
      <c r="D32" s="27"/>
      <c r="E32" s="39">
        <v>1</v>
      </c>
      <c r="F32" s="27"/>
      <c r="G32" s="21">
        <f t="shared" si="0"/>
        <v>8.38068181818182</v>
      </c>
    </row>
    <row r="33" spans="1:7">
      <c r="A33" s="26" t="s">
        <v>86</v>
      </c>
      <c r="B33" s="20">
        <v>1188</v>
      </c>
      <c r="C33" s="26">
        <v>5</v>
      </c>
      <c r="D33" s="27"/>
      <c r="E33" s="39">
        <v>1</v>
      </c>
      <c r="F33" s="27"/>
      <c r="G33" s="21">
        <f t="shared" si="0"/>
        <v>0.1125</v>
      </c>
    </row>
    <row r="34" spans="1:7">
      <c r="A34" s="26" t="s">
        <v>52</v>
      </c>
      <c r="B34" s="20">
        <v>4000</v>
      </c>
      <c r="C34" s="26">
        <v>5</v>
      </c>
      <c r="D34" s="27"/>
      <c r="E34" s="39">
        <v>1</v>
      </c>
      <c r="F34" s="27"/>
      <c r="G34" s="21">
        <f t="shared" si="0"/>
        <v>0.378787878787879</v>
      </c>
    </row>
    <row r="35" spans="1:7">
      <c r="A35" s="26" t="s">
        <v>53</v>
      </c>
      <c r="B35" s="20">
        <v>3550</v>
      </c>
      <c r="C35" s="26">
        <v>5</v>
      </c>
      <c r="D35" s="27"/>
      <c r="E35" s="39">
        <v>1</v>
      </c>
      <c r="F35" s="27"/>
      <c r="G35" s="21">
        <f t="shared" si="0"/>
        <v>0.336174242424242</v>
      </c>
    </row>
    <row r="36" spans="1:7">
      <c r="A36" s="26" t="s">
        <v>87</v>
      </c>
      <c r="B36" s="20">
        <v>5000</v>
      </c>
      <c r="C36" s="26">
        <v>5</v>
      </c>
      <c r="D36" s="27"/>
      <c r="E36" s="39">
        <v>1</v>
      </c>
      <c r="F36" s="27"/>
      <c r="G36" s="21">
        <f t="shared" si="0"/>
        <v>0.473484848484848</v>
      </c>
    </row>
    <row r="37" ht="17.25" spans="1:7">
      <c r="A37" s="26" t="s">
        <v>16</v>
      </c>
      <c r="B37" s="34"/>
      <c r="C37" s="26"/>
      <c r="D37" s="27"/>
      <c r="E37" s="39"/>
      <c r="F37" s="27"/>
      <c r="G37" s="23">
        <f>SUM(G30:G36)</f>
        <v>39.7952651515152</v>
      </c>
    </row>
    <row r="38" spans="1:7">
      <c r="A38" s="42" t="s">
        <v>54</v>
      </c>
      <c r="B38" s="43"/>
      <c r="C38" s="43"/>
      <c r="D38" s="43"/>
      <c r="E38" s="43"/>
      <c r="F38" s="43"/>
      <c r="G38" s="44"/>
    </row>
    <row r="39" ht="30" spans="1:7">
      <c r="A39" s="17" t="s">
        <v>35</v>
      </c>
      <c r="B39" s="17" t="s">
        <v>48</v>
      </c>
      <c r="C39" s="18" t="s">
        <v>55</v>
      </c>
      <c r="D39" s="17" t="s">
        <v>56</v>
      </c>
      <c r="E39" s="17" t="s">
        <v>49</v>
      </c>
      <c r="F39" s="17" t="s">
        <v>50</v>
      </c>
      <c r="G39" s="17" t="s">
        <v>13</v>
      </c>
    </row>
    <row r="40" ht="15" spans="1:7">
      <c r="A40" s="20" t="s">
        <v>88</v>
      </c>
      <c r="B40" s="45">
        <v>46244103.63</v>
      </c>
      <c r="C40" s="20">
        <v>13777</v>
      </c>
      <c r="D40" s="20">
        <v>580</v>
      </c>
      <c r="E40" s="20">
        <v>50</v>
      </c>
      <c r="F40" s="20">
        <v>1</v>
      </c>
      <c r="G40" s="21">
        <f>IFERROR(B40/C40/E40/12/22/8*D40*F40,0)</f>
        <v>18.4359610834428</v>
      </c>
    </row>
    <row r="41" ht="17.25" spans="1:7">
      <c r="A41" s="20" t="s">
        <v>16</v>
      </c>
      <c r="B41" s="20"/>
      <c r="C41" s="20"/>
      <c r="D41" s="20"/>
      <c r="E41" s="20"/>
      <c r="F41" s="20"/>
      <c r="G41" s="33">
        <f>SUM(G40:G40)</f>
        <v>18.4359610834428</v>
      </c>
    </row>
    <row r="42" ht="15" spans="1:7">
      <c r="A42" s="24" t="s">
        <v>58</v>
      </c>
      <c r="B42" s="24"/>
      <c r="C42" s="24"/>
      <c r="D42" s="24"/>
      <c r="E42" s="24"/>
      <c r="F42" s="24"/>
      <c r="G42" s="24"/>
    </row>
    <row r="43" spans="1:7">
      <c r="A43" s="14" t="s">
        <v>59</v>
      </c>
      <c r="B43" s="15"/>
      <c r="C43" s="15"/>
      <c r="D43" s="15"/>
      <c r="E43" s="15"/>
      <c r="F43" s="16"/>
      <c r="G43" s="21">
        <f>(G9+G13+G17+G26+G37+G41)*G44</f>
        <v>120.290620722292</v>
      </c>
    </row>
    <row r="44" spans="1:7">
      <c r="A44" s="14" t="s">
        <v>60</v>
      </c>
      <c r="B44" s="15"/>
      <c r="C44" s="15"/>
      <c r="D44" s="15"/>
      <c r="E44" s="15"/>
      <c r="F44" s="16"/>
      <c r="G44" s="28">
        <v>0.18</v>
      </c>
    </row>
    <row r="45" spans="1:7">
      <c r="A45" s="46" t="s">
        <v>61</v>
      </c>
      <c r="B45" s="47"/>
      <c r="C45" s="47"/>
      <c r="D45" s="47"/>
      <c r="E45" s="47"/>
      <c r="F45" s="48"/>
      <c r="G45" s="28">
        <f>G46</f>
        <v>0.16</v>
      </c>
    </row>
    <row r="46" spans="1:7">
      <c r="A46" s="14" t="s">
        <v>62</v>
      </c>
      <c r="B46" s="15"/>
      <c r="C46" s="15"/>
      <c r="D46" s="15"/>
      <c r="E46" s="15"/>
      <c r="F46" s="16"/>
      <c r="G46" s="28">
        <v>0.16</v>
      </c>
    </row>
    <row r="47" ht="17.25" spans="1:7">
      <c r="A47" s="49" t="s">
        <v>16</v>
      </c>
      <c r="B47" s="50"/>
      <c r="C47" s="50"/>
      <c r="D47" s="50"/>
      <c r="E47" s="50"/>
      <c r="F47" s="51"/>
      <c r="G47" s="33">
        <f>G43+G45</f>
        <v>120.450620722292</v>
      </c>
    </row>
    <row r="48" ht="17.25" spans="1:7">
      <c r="A48" s="14" t="s">
        <v>63</v>
      </c>
      <c r="B48" s="15"/>
      <c r="C48" s="15"/>
      <c r="D48" s="15"/>
      <c r="E48" s="15"/>
      <c r="F48" s="16"/>
      <c r="G48" s="23">
        <f>G9+G13+G17+G26+G37+G41+G47</f>
        <v>788.73184695725</v>
      </c>
    </row>
    <row r="49" ht="15" spans="1:7">
      <c r="A49" s="46" t="s">
        <v>64</v>
      </c>
      <c r="B49" s="47"/>
      <c r="C49" s="47"/>
      <c r="D49" s="47"/>
      <c r="E49" s="47"/>
      <c r="F49" s="47"/>
      <c r="G49" s="48"/>
    </row>
  </sheetData>
  <mergeCells count="70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A14:G14"/>
    <mergeCell ref="C15:D15"/>
    <mergeCell ref="E15:F15"/>
    <mergeCell ref="C16:D16"/>
    <mergeCell ref="E16:F16"/>
    <mergeCell ref="C17:D17"/>
    <mergeCell ref="E17:F17"/>
    <mergeCell ref="A18:G18"/>
    <mergeCell ref="C19:D19"/>
    <mergeCell ref="E19:F19"/>
    <mergeCell ref="C20:D20"/>
    <mergeCell ref="E20:F20"/>
    <mergeCell ref="C21:D21"/>
    <mergeCell ref="E21:F21"/>
    <mergeCell ref="A22:G22"/>
    <mergeCell ref="C23:D23"/>
    <mergeCell ref="E23:F23"/>
    <mergeCell ref="C24:D24"/>
    <mergeCell ref="E24:F24"/>
    <mergeCell ref="C25:D25"/>
    <mergeCell ref="E25:F25"/>
    <mergeCell ref="C26:D26"/>
    <mergeCell ref="E26:F26"/>
    <mergeCell ref="A27:G27"/>
    <mergeCell ref="A28:G28"/>
    <mergeCell ref="C29:D29"/>
    <mergeCell ref="E29:F29"/>
    <mergeCell ref="C30:D30"/>
    <mergeCell ref="E30:F30"/>
    <mergeCell ref="C31:D31"/>
    <mergeCell ref="E31:F31"/>
    <mergeCell ref="C32:D32"/>
    <mergeCell ref="E32:F32"/>
    <mergeCell ref="C33:D33"/>
    <mergeCell ref="E33:F33"/>
    <mergeCell ref="C34:D34"/>
    <mergeCell ref="E34:F34"/>
    <mergeCell ref="C35:D35"/>
    <mergeCell ref="E35:F35"/>
    <mergeCell ref="C36:D36"/>
    <mergeCell ref="E36:F36"/>
    <mergeCell ref="C37:D37"/>
    <mergeCell ref="E37:F37"/>
    <mergeCell ref="A38:G38"/>
    <mergeCell ref="A42:G42"/>
    <mergeCell ref="A43:F43"/>
    <mergeCell ref="A44:F44"/>
    <mergeCell ref="A45:F45"/>
    <mergeCell ref="A46:F46"/>
    <mergeCell ref="A47:F47"/>
    <mergeCell ref="A48:F48"/>
    <mergeCell ref="A49:G49"/>
  </mergeCells>
  <pageMargins left="0.7" right="0.7" top="0.75" bottom="0.75" header="0.3" footer="0.3"/>
  <pageSetup paperSize="9" scale="86" orientation="portrait"/>
  <headerFooter/>
  <legacyDrawing r:id="rId2"/>
</worksheet>
</file>

<file path=xl/worksheets/sheet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71"/>
  <sheetViews>
    <sheetView topLeftCell="A38" workbookViewId="0">
      <selection activeCell="A52" sqref="$A52:$XFD70"/>
    </sheetView>
  </sheetViews>
  <sheetFormatPr defaultColWidth="8.75" defaultRowHeight="16.5"/>
  <cols>
    <col min="1" max="1" width="18.125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215</v>
      </c>
      <c r="C4" s="10" t="s">
        <v>6</v>
      </c>
      <c r="D4" s="11" t="s">
        <v>216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ht="15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2</v>
      </c>
      <c r="C7" s="18">
        <v>1.5</v>
      </c>
      <c r="D7" s="19"/>
      <c r="E7" s="18">
        <v>96.35</v>
      </c>
      <c r="F7" s="19"/>
      <c r="G7" s="21">
        <f>B7*C7*E7</f>
        <v>289.05</v>
      </c>
    </row>
    <row r="8" ht="16.15" customHeight="1" spans="1:12">
      <c r="A8" s="20" t="s">
        <v>15</v>
      </c>
      <c r="B8" s="20">
        <v>2</v>
      </c>
      <c r="C8" s="18">
        <v>1.5</v>
      </c>
      <c r="D8" s="19"/>
      <c r="E8" s="18">
        <v>206.68</v>
      </c>
      <c r="F8" s="19"/>
      <c r="G8" s="21">
        <f>B8*C8*E8</f>
        <v>620.04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909.09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spans="1:12">
      <c r="A13" s="20" t="s">
        <v>100</v>
      </c>
      <c r="B13" s="20" t="s">
        <v>33</v>
      </c>
      <c r="C13" s="26">
        <v>2</v>
      </c>
      <c r="D13" s="27"/>
      <c r="E13" s="26">
        <v>42</v>
      </c>
      <c r="F13" s="27"/>
      <c r="G13" s="28">
        <f>C13*E13</f>
        <v>84</v>
      </c>
    </row>
    <row r="14" ht="17.25" spans="1:12">
      <c r="A14" s="20" t="s">
        <v>16</v>
      </c>
      <c r="B14" s="22"/>
      <c r="C14" s="26"/>
      <c r="D14" s="27"/>
      <c r="E14" s="26"/>
      <c r="F14" s="27"/>
      <c r="G14" s="23">
        <f>SUM(G13:G13)</f>
        <v>84</v>
      </c>
    </row>
    <row r="15" spans="1:12">
      <c r="A15" s="14" t="s">
        <v>23</v>
      </c>
      <c r="B15" s="15"/>
      <c r="C15" s="15"/>
      <c r="D15" s="15"/>
      <c r="E15" s="15"/>
      <c r="F15" s="15"/>
      <c r="G15" s="16"/>
    </row>
    <row r="16" spans="1:12">
      <c r="A16" s="20" t="s">
        <v>19</v>
      </c>
      <c r="B16" s="20" t="s">
        <v>20</v>
      </c>
      <c r="C16" s="26" t="s">
        <v>21</v>
      </c>
      <c r="D16" s="27"/>
      <c r="E16" s="26" t="s">
        <v>22</v>
      </c>
      <c r="F16" s="27"/>
      <c r="G16" s="20" t="s">
        <v>13</v>
      </c>
    </row>
    <row r="17" spans="1:7">
      <c r="A17" s="20" t="s">
        <v>32</v>
      </c>
      <c r="B17" s="20" t="s">
        <v>33</v>
      </c>
      <c r="C17" s="26">
        <v>1</v>
      </c>
      <c r="D17" s="27"/>
      <c r="E17" s="26">
        <v>0.38</v>
      </c>
      <c r="F17" s="27"/>
      <c r="G17" s="28">
        <f>C17*E17</f>
        <v>0.38</v>
      </c>
    </row>
    <row r="18" spans="1:7">
      <c r="A18" s="29" t="s">
        <v>80</v>
      </c>
      <c r="B18" s="29" t="s">
        <v>33</v>
      </c>
      <c r="C18" s="26">
        <v>3</v>
      </c>
      <c r="D18" s="27"/>
      <c r="E18" s="31">
        <v>0.7</v>
      </c>
      <c r="F18" s="32"/>
      <c r="G18" s="28">
        <f>C18*E18</f>
        <v>2.1</v>
      </c>
    </row>
    <row r="19" ht="17.25" spans="1:7">
      <c r="A19" s="29" t="s">
        <v>16</v>
      </c>
      <c r="B19" s="30"/>
      <c r="C19" s="31"/>
      <c r="D19" s="32"/>
      <c r="E19" s="31"/>
      <c r="F19" s="32"/>
      <c r="G19" s="33">
        <f>SUM(G17:G18)</f>
        <v>2.48</v>
      </c>
    </row>
    <row r="20" spans="1:7">
      <c r="A20" s="24" t="s">
        <v>34</v>
      </c>
      <c r="B20" s="24"/>
      <c r="C20" s="24"/>
      <c r="D20" s="24"/>
      <c r="E20" s="24"/>
      <c r="F20" s="24"/>
      <c r="G20" s="24"/>
    </row>
    <row r="21" ht="15" spans="1:7">
      <c r="A21" s="20" t="s">
        <v>35</v>
      </c>
      <c r="B21" s="20" t="s">
        <v>36</v>
      </c>
      <c r="C21" s="26" t="s">
        <v>21</v>
      </c>
      <c r="D21" s="27"/>
      <c r="E21" s="26" t="s">
        <v>37</v>
      </c>
      <c r="F21" s="27"/>
      <c r="G21" s="20" t="s">
        <v>38</v>
      </c>
    </row>
    <row r="22" ht="17.25" spans="1:7">
      <c r="A22" s="20"/>
      <c r="B22" s="22"/>
      <c r="C22" s="26"/>
      <c r="D22" s="27"/>
      <c r="E22" s="26"/>
      <c r="F22" s="27"/>
      <c r="G22" s="21">
        <f>C22*E22</f>
        <v>0</v>
      </c>
    </row>
    <row r="23" ht="17.25" spans="1:7">
      <c r="A23" s="20" t="s">
        <v>16</v>
      </c>
      <c r="B23" s="22"/>
      <c r="C23" s="26"/>
      <c r="D23" s="27"/>
      <c r="E23" s="26"/>
      <c r="F23" s="27"/>
      <c r="G23" s="21">
        <f>SUM(G22:G22)</f>
        <v>0</v>
      </c>
    </row>
    <row r="24" spans="1:7">
      <c r="A24" s="14" t="s">
        <v>39</v>
      </c>
      <c r="B24" s="15"/>
      <c r="C24" s="15"/>
      <c r="D24" s="15"/>
      <c r="E24" s="15"/>
      <c r="F24" s="15"/>
      <c r="G24" s="16"/>
    </row>
    <row r="25" spans="1:7">
      <c r="A25" s="20" t="s">
        <v>35</v>
      </c>
      <c r="B25" s="20" t="s">
        <v>36</v>
      </c>
      <c r="C25" s="26" t="s">
        <v>40</v>
      </c>
      <c r="D25" s="27"/>
      <c r="E25" s="26" t="s">
        <v>22</v>
      </c>
      <c r="F25" s="27"/>
      <c r="G25" s="20" t="s">
        <v>13</v>
      </c>
    </row>
    <row r="26" spans="1:7">
      <c r="A26" s="20" t="s">
        <v>41</v>
      </c>
      <c r="B26" s="20" t="s">
        <v>42</v>
      </c>
      <c r="C26" s="26">
        <v>1</v>
      </c>
      <c r="D26" s="27"/>
      <c r="E26" s="26">
        <v>1.74</v>
      </c>
      <c r="F26" s="27"/>
      <c r="G26" s="21">
        <f>C26*E26</f>
        <v>1.74</v>
      </c>
    </row>
    <row r="27" spans="1:7">
      <c r="A27" s="20" t="s">
        <v>43</v>
      </c>
      <c r="B27" s="20" t="s">
        <v>44</v>
      </c>
      <c r="C27" s="26">
        <v>2</v>
      </c>
      <c r="D27" s="27"/>
      <c r="E27" s="26">
        <v>0.75</v>
      </c>
      <c r="F27" s="27"/>
      <c r="G27" s="21">
        <f>C27*E27</f>
        <v>1.5</v>
      </c>
    </row>
    <row r="28" ht="17.25" spans="1:7">
      <c r="A28" s="20" t="s">
        <v>16</v>
      </c>
      <c r="B28" s="34"/>
      <c r="C28" s="26"/>
      <c r="D28" s="27"/>
      <c r="E28" s="26"/>
      <c r="F28" s="27"/>
      <c r="G28" s="23">
        <f>SUM(G26:G27)</f>
        <v>3.24</v>
      </c>
    </row>
    <row r="29" spans="1:7">
      <c r="A29" s="14" t="s">
        <v>45</v>
      </c>
      <c r="B29" s="15"/>
      <c r="C29" s="15"/>
      <c r="D29" s="15"/>
      <c r="E29" s="15"/>
      <c r="F29" s="15"/>
      <c r="G29" s="16"/>
    </row>
    <row r="30" spans="1:7">
      <c r="A30" s="35" t="s">
        <v>46</v>
      </c>
      <c r="B30" s="36"/>
      <c r="C30" s="36"/>
      <c r="D30" s="36"/>
      <c r="E30" s="15"/>
      <c r="F30" s="15"/>
      <c r="G30" s="16"/>
    </row>
    <row r="31" spans="1:7">
      <c r="A31" s="37" t="s">
        <v>47</v>
      </c>
      <c r="B31" s="37" t="s">
        <v>48</v>
      </c>
      <c r="C31" s="37" t="s">
        <v>49</v>
      </c>
      <c r="D31" s="38"/>
      <c r="E31" s="39" t="s">
        <v>50</v>
      </c>
      <c r="F31" s="27"/>
      <c r="G31" s="20" t="s">
        <v>13</v>
      </c>
    </row>
    <row r="32" spans="1:7">
      <c r="A32" s="20" t="s">
        <v>51</v>
      </c>
      <c r="B32" s="20">
        <v>180000</v>
      </c>
      <c r="C32" s="52">
        <v>5</v>
      </c>
      <c r="D32" s="38"/>
      <c r="E32" s="40">
        <v>1.5</v>
      </c>
      <c r="F32" s="41"/>
      <c r="G32" s="21">
        <f t="shared" ref="G32:G38" si="0">IFERROR(B32/C32/12/22/8*E32,0)</f>
        <v>25.5681818181818</v>
      </c>
    </row>
    <row r="33" spans="1:7">
      <c r="A33" s="20" t="s">
        <v>77</v>
      </c>
      <c r="B33" s="20">
        <v>138000</v>
      </c>
      <c r="C33" s="26">
        <v>5</v>
      </c>
      <c r="D33" s="27"/>
      <c r="E33" s="40">
        <v>1.5</v>
      </c>
      <c r="F33" s="41"/>
      <c r="G33" s="21">
        <f t="shared" si="0"/>
        <v>19.6022727272727</v>
      </c>
    </row>
    <row r="34" spans="1:7">
      <c r="A34" s="26" t="s">
        <v>92</v>
      </c>
      <c r="B34" s="20">
        <v>88500</v>
      </c>
      <c r="C34" s="26">
        <v>5</v>
      </c>
      <c r="D34" s="27"/>
      <c r="E34" s="40">
        <v>1.5</v>
      </c>
      <c r="F34" s="41"/>
      <c r="G34" s="21">
        <f t="shared" si="0"/>
        <v>12.5710227272727</v>
      </c>
    </row>
    <row r="35" spans="1:7">
      <c r="A35" s="26" t="s">
        <v>86</v>
      </c>
      <c r="B35" s="20">
        <v>1188</v>
      </c>
      <c r="C35" s="26">
        <v>5</v>
      </c>
      <c r="D35" s="27"/>
      <c r="E35" s="40">
        <v>1.5</v>
      </c>
      <c r="F35" s="41"/>
      <c r="G35" s="21">
        <f t="shared" si="0"/>
        <v>0.16875</v>
      </c>
    </row>
    <row r="36" spans="1:7">
      <c r="A36" s="26" t="s">
        <v>52</v>
      </c>
      <c r="B36" s="20">
        <v>4000</v>
      </c>
      <c r="C36" s="26">
        <v>5</v>
      </c>
      <c r="D36" s="27"/>
      <c r="E36" s="40">
        <v>1.5</v>
      </c>
      <c r="F36" s="41"/>
      <c r="G36" s="21">
        <f t="shared" si="0"/>
        <v>0.568181818181818</v>
      </c>
    </row>
    <row r="37" spans="1:7">
      <c r="A37" s="26" t="s">
        <v>53</v>
      </c>
      <c r="B37" s="20">
        <v>3550</v>
      </c>
      <c r="C37" s="26">
        <v>5</v>
      </c>
      <c r="D37" s="27"/>
      <c r="E37" s="40">
        <v>1.5</v>
      </c>
      <c r="F37" s="41"/>
      <c r="G37" s="21">
        <f t="shared" si="0"/>
        <v>0.504261363636364</v>
      </c>
    </row>
    <row r="38" spans="1:7">
      <c r="A38" s="26" t="s">
        <v>87</v>
      </c>
      <c r="B38" s="20">
        <v>5000</v>
      </c>
      <c r="C38" s="26">
        <v>5</v>
      </c>
      <c r="D38" s="27"/>
      <c r="E38" s="40">
        <v>1.5</v>
      </c>
      <c r="F38" s="41"/>
      <c r="G38" s="21">
        <f t="shared" si="0"/>
        <v>0.710227272727273</v>
      </c>
    </row>
    <row r="39" ht="17.25" spans="1:7">
      <c r="A39" s="26" t="s">
        <v>16</v>
      </c>
      <c r="B39" s="34"/>
      <c r="C39" s="26"/>
      <c r="D39" s="27"/>
      <c r="E39" s="39"/>
      <c r="F39" s="27"/>
      <c r="G39" s="21">
        <f>SUM(G32:G38)</f>
        <v>59.6928977272727</v>
      </c>
    </row>
    <row r="40" spans="1:7">
      <c r="A40" s="42" t="s">
        <v>54</v>
      </c>
      <c r="B40" s="43"/>
      <c r="C40" s="43"/>
      <c r="D40" s="43"/>
      <c r="E40" s="43"/>
      <c r="F40" s="43"/>
      <c r="G40" s="44"/>
    </row>
    <row r="41" ht="30" spans="1:7">
      <c r="A41" s="17" t="s">
        <v>35</v>
      </c>
      <c r="B41" s="17" t="s">
        <v>48</v>
      </c>
      <c r="C41" s="18" t="s">
        <v>55</v>
      </c>
      <c r="D41" s="17" t="s">
        <v>56</v>
      </c>
      <c r="E41" s="17" t="s">
        <v>49</v>
      </c>
      <c r="F41" s="17" t="s">
        <v>50</v>
      </c>
      <c r="G41" s="17" t="s">
        <v>13</v>
      </c>
    </row>
    <row r="42" ht="15" spans="1:7">
      <c r="A42" s="20" t="s">
        <v>88</v>
      </c>
      <c r="B42" s="45">
        <v>46244103.63</v>
      </c>
      <c r="C42" s="20">
        <v>13777</v>
      </c>
      <c r="D42" s="20">
        <v>580</v>
      </c>
      <c r="E42" s="20">
        <v>50</v>
      </c>
      <c r="F42" s="20">
        <v>1.5</v>
      </c>
      <c r="G42" s="21">
        <f>IFERROR(B42/C42/E42/12/22/8*D42*F42,0)</f>
        <v>27.6539416251641</v>
      </c>
    </row>
    <row r="43" ht="17.25" spans="1:7">
      <c r="A43" s="20" t="s">
        <v>16</v>
      </c>
      <c r="B43" s="20"/>
      <c r="C43" s="20"/>
      <c r="D43" s="20"/>
      <c r="E43" s="20"/>
      <c r="F43" s="20"/>
      <c r="G43" s="33">
        <f>SUM(G42:G42)</f>
        <v>27.6539416251641</v>
      </c>
    </row>
    <row r="44" ht="15" spans="1:7">
      <c r="A44" s="24" t="s">
        <v>58</v>
      </c>
      <c r="B44" s="24"/>
      <c r="C44" s="24"/>
      <c r="D44" s="24"/>
      <c r="E44" s="24"/>
      <c r="F44" s="24"/>
      <c r="G44" s="24"/>
    </row>
    <row r="45" spans="1:7">
      <c r="A45" s="14" t="s">
        <v>59</v>
      </c>
      <c r="B45" s="15"/>
      <c r="C45" s="15"/>
      <c r="D45" s="15"/>
      <c r="E45" s="15"/>
      <c r="F45" s="16"/>
      <c r="G45" s="21">
        <f>(G9+G14+G19+G28+G39+G43)*G46</f>
        <v>195.508231083439</v>
      </c>
    </row>
    <row r="46" spans="1:7">
      <c r="A46" s="14" t="s">
        <v>60</v>
      </c>
      <c r="B46" s="15"/>
      <c r="C46" s="15"/>
      <c r="D46" s="15"/>
      <c r="E46" s="15"/>
      <c r="F46" s="16"/>
      <c r="G46" s="28">
        <v>0.18</v>
      </c>
    </row>
    <row r="47" spans="1:7">
      <c r="A47" s="46" t="s">
        <v>61</v>
      </c>
      <c r="B47" s="47"/>
      <c r="C47" s="47"/>
      <c r="D47" s="47"/>
      <c r="E47" s="47"/>
      <c r="F47" s="48"/>
      <c r="G47" s="28">
        <f>G48</f>
        <v>0.16</v>
      </c>
    </row>
    <row r="48" spans="1:7">
      <c r="A48" s="14" t="s">
        <v>62</v>
      </c>
      <c r="B48" s="15"/>
      <c r="C48" s="15"/>
      <c r="D48" s="15"/>
      <c r="E48" s="15"/>
      <c r="F48" s="16"/>
      <c r="G48" s="28">
        <v>0.16</v>
      </c>
    </row>
    <row r="49" ht="17.25" spans="1:7">
      <c r="A49" s="49" t="s">
        <v>16</v>
      </c>
      <c r="B49" s="50"/>
      <c r="C49" s="50"/>
      <c r="D49" s="50"/>
      <c r="E49" s="50"/>
      <c r="F49" s="51"/>
      <c r="G49" s="33">
        <f>G45+G47</f>
        <v>195.668231083439</v>
      </c>
    </row>
    <row r="50" ht="17.25" spans="1:7">
      <c r="A50" s="14" t="s">
        <v>63</v>
      </c>
      <c r="B50" s="15"/>
      <c r="C50" s="15"/>
      <c r="D50" s="15"/>
      <c r="E50" s="15"/>
      <c r="F50" s="16"/>
      <c r="G50" s="23">
        <f>G9+G14+G19+G23+G28+G39+G43+G49</f>
        <v>1281.82507043588</v>
      </c>
    </row>
    <row r="51" ht="15" spans="1:7">
      <c r="A51" s="46" t="s">
        <v>64</v>
      </c>
      <c r="B51" s="47"/>
      <c r="C51" s="47"/>
      <c r="D51" s="47"/>
      <c r="E51" s="47"/>
      <c r="F51" s="47"/>
      <c r="G51" s="48"/>
    </row>
    <row r="71" ht="13.5"/>
  </sheetData>
  <mergeCells count="74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A15:G15"/>
    <mergeCell ref="C16:D16"/>
    <mergeCell ref="E16:F16"/>
    <mergeCell ref="C17:D17"/>
    <mergeCell ref="E17:F17"/>
    <mergeCell ref="C18:D18"/>
    <mergeCell ref="E18:F18"/>
    <mergeCell ref="C19:D19"/>
    <mergeCell ref="E19:F19"/>
    <mergeCell ref="A20:G20"/>
    <mergeCell ref="C21:D21"/>
    <mergeCell ref="E21:F21"/>
    <mergeCell ref="C22:D22"/>
    <mergeCell ref="E22:F22"/>
    <mergeCell ref="C23:D23"/>
    <mergeCell ref="E23:F23"/>
    <mergeCell ref="A24:G24"/>
    <mergeCell ref="C25:D25"/>
    <mergeCell ref="E25:F25"/>
    <mergeCell ref="C26:D26"/>
    <mergeCell ref="E26:F26"/>
    <mergeCell ref="C27:D27"/>
    <mergeCell ref="E27:F27"/>
    <mergeCell ref="C28:D28"/>
    <mergeCell ref="E28:F28"/>
    <mergeCell ref="A29:G29"/>
    <mergeCell ref="A30:G30"/>
    <mergeCell ref="C31:D31"/>
    <mergeCell ref="E31:F31"/>
    <mergeCell ref="C32:D32"/>
    <mergeCell ref="E32:F32"/>
    <mergeCell ref="C33:D33"/>
    <mergeCell ref="E33:F33"/>
    <mergeCell ref="C34:D34"/>
    <mergeCell ref="E34:F34"/>
    <mergeCell ref="C35:D35"/>
    <mergeCell ref="E35:F35"/>
    <mergeCell ref="C36:D36"/>
    <mergeCell ref="E36:F36"/>
    <mergeCell ref="C37:D37"/>
    <mergeCell ref="E37:F37"/>
    <mergeCell ref="C38:D38"/>
    <mergeCell ref="E38:F38"/>
    <mergeCell ref="C39:D39"/>
    <mergeCell ref="E39:F39"/>
    <mergeCell ref="A40:G40"/>
    <mergeCell ref="A44:G44"/>
    <mergeCell ref="A45:F45"/>
    <mergeCell ref="A46:F46"/>
    <mergeCell ref="A47:F47"/>
    <mergeCell ref="A48:F48"/>
    <mergeCell ref="A49:F49"/>
    <mergeCell ref="A50:F50"/>
    <mergeCell ref="A51:G51"/>
  </mergeCells>
  <pageMargins left="0.7" right="0.7" top="0.75" bottom="0.75" header="0.3" footer="0.3"/>
  <pageSetup paperSize="9" scale="83" orientation="portrait"/>
  <headerFooter/>
  <legacyDrawing r:id="rId2"/>
</worksheet>
</file>

<file path=xl/worksheets/sheet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77"/>
  <sheetViews>
    <sheetView topLeftCell="A46" workbookViewId="0">
      <selection activeCell="A63" sqref="$A63:$XFD76"/>
    </sheetView>
  </sheetViews>
  <sheetFormatPr defaultColWidth="8.75" defaultRowHeight="16.5"/>
  <cols>
    <col min="1" max="1" width="21.625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217</v>
      </c>
      <c r="C4" s="10" t="s">
        <v>6</v>
      </c>
      <c r="D4" s="11" t="s">
        <v>218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ht="15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2</v>
      </c>
      <c r="C7" s="18">
        <v>2</v>
      </c>
      <c r="D7" s="19"/>
      <c r="E7" s="18">
        <v>96.35</v>
      </c>
      <c r="F7" s="19"/>
      <c r="G7" s="21">
        <f>B7*C7*E7</f>
        <v>385.4</v>
      </c>
    </row>
    <row r="8" ht="16.15" customHeight="1" spans="1:12">
      <c r="A8" s="20" t="s">
        <v>15</v>
      </c>
      <c r="B8" s="20">
        <v>2</v>
      </c>
      <c r="C8" s="18">
        <v>2</v>
      </c>
      <c r="D8" s="19"/>
      <c r="E8" s="18">
        <v>206.68</v>
      </c>
      <c r="F8" s="19"/>
      <c r="G8" s="21">
        <f>B8*C8*E8</f>
        <v>826.72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1212.12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spans="1:12">
      <c r="A13" s="20" t="s">
        <v>100</v>
      </c>
      <c r="B13" s="114" t="s">
        <v>33</v>
      </c>
      <c r="C13" s="26">
        <v>2</v>
      </c>
      <c r="D13" s="27"/>
      <c r="E13" s="26">
        <v>42</v>
      </c>
      <c r="F13" s="27"/>
      <c r="G13" s="28">
        <f>C13*E13</f>
        <v>84</v>
      </c>
    </row>
    <row r="14" ht="17.25" spans="1:12">
      <c r="A14" s="20" t="s">
        <v>99</v>
      </c>
      <c r="B14" s="22" t="s">
        <v>103</v>
      </c>
      <c r="C14" s="26">
        <v>1</v>
      </c>
      <c r="D14" s="27"/>
      <c r="E14" s="26">
        <v>0.33</v>
      </c>
      <c r="F14" s="27"/>
      <c r="G14" s="28">
        <f>C14*E14</f>
        <v>0.33</v>
      </c>
    </row>
    <row r="15" ht="17.25" spans="1:12">
      <c r="A15" s="20" t="s">
        <v>101</v>
      </c>
      <c r="B15" s="22" t="s">
        <v>33</v>
      </c>
      <c r="C15" s="26">
        <v>1</v>
      </c>
      <c r="D15" s="27"/>
      <c r="E15" s="26">
        <v>10</v>
      </c>
      <c r="F15" s="27"/>
      <c r="G15" s="21">
        <f>C15*E15</f>
        <v>10</v>
      </c>
    </row>
    <row r="16" ht="17.25" spans="1:12">
      <c r="A16" s="20" t="s">
        <v>102</v>
      </c>
      <c r="B16" s="22" t="s">
        <v>103</v>
      </c>
      <c r="C16" s="26">
        <v>1</v>
      </c>
      <c r="D16" s="27"/>
      <c r="E16" s="26">
        <v>38</v>
      </c>
      <c r="F16" s="27"/>
      <c r="G16" s="28">
        <f>C16*E16</f>
        <v>38</v>
      </c>
    </row>
    <row r="17" ht="17.25" spans="1:7">
      <c r="A17" s="20" t="s">
        <v>16</v>
      </c>
      <c r="B17" s="22"/>
      <c r="C17" s="26"/>
      <c r="D17" s="27"/>
      <c r="E17" s="26"/>
      <c r="F17" s="27"/>
      <c r="G17" s="23">
        <f>SUM(G13:G16)</f>
        <v>132.33</v>
      </c>
    </row>
    <row r="18" spans="1:7">
      <c r="A18" s="14" t="s">
        <v>23</v>
      </c>
      <c r="B18" s="15"/>
      <c r="C18" s="15"/>
      <c r="D18" s="15"/>
      <c r="E18" s="15"/>
      <c r="F18" s="15"/>
      <c r="G18" s="16"/>
    </row>
    <row r="19" spans="1:7">
      <c r="A19" s="20" t="s">
        <v>19</v>
      </c>
      <c r="B19" s="20" t="s">
        <v>20</v>
      </c>
      <c r="C19" s="26" t="s">
        <v>21</v>
      </c>
      <c r="D19" s="27"/>
      <c r="E19" s="26" t="s">
        <v>22</v>
      </c>
      <c r="F19" s="27"/>
      <c r="G19" s="20" t="s">
        <v>13</v>
      </c>
    </row>
    <row r="20" spans="1:7">
      <c r="A20" s="20" t="s">
        <v>24</v>
      </c>
      <c r="B20" s="20" t="s">
        <v>25</v>
      </c>
      <c r="C20" s="26">
        <v>4</v>
      </c>
      <c r="D20" s="27"/>
      <c r="E20" s="26">
        <v>0.32</v>
      </c>
      <c r="F20" s="27"/>
      <c r="G20" s="28">
        <f t="shared" ref="G20:G33" si="0">C20*E20</f>
        <v>1.28</v>
      </c>
    </row>
    <row r="21" spans="1:7">
      <c r="A21" s="20" t="s">
        <v>26</v>
      </c>
      <c r="B21" s="20" t="s">
        <v>25</v>
      </c>
      <c r="C21" s="26">
        <v>4</v>
      </c>
      <c r="D21" s="27"/>
      <c r="E21" s="26">
        <v>0.45</v>
      </c>
      <c r="F21" s="27"/>
      <c r="G21" s="28">
        <f t="shared" si="0"/>
        <v>1.8</v>
      </c>
    </row>
    <row r="22" spans="1:7">
      <c r="A22" s="20" t="s">
        <v>27</v>
      </c>
      <c r="B22" s="20" t="s">
        <v>28</v>
      </c>
      <c r="C22" s="26">
        <v>3</v>
      </c>
      <c r="D22" s="27"/>
      <c r="E22" s="26">
        <v>2.3</v>
      </c>
      <c r="F22" s="27"/>
      <c r="G22" s="28">
        <f t="shared" si="0"/>
        <v>6.9</v>
      </c>
    </row>
    <row r="23" spans="1:7">
      <c r="A23" s="20" t="s">
        <v>29</v>
      </c>
      <c r="B23" s="20" t="s">
        <v>25</v>
      </c>
      <c r="C23" s="26">
        <v>1</v>
      </c>
      <c r="D23" s="27"/>
      <c r="E23" s="26">
        <v>3.5</v>
      </c>
      <c r="F23" s="27"/>
      <c r="G23" s="28">
        <f t="shared" si="0"/>
        <v>3.5</v>
      </c>
    </row>
    <row r="24" spans="1:7">
      <c r="A24" s="20" t="s">
        <v>30</v>
      </c>
      <c r="B24" s="20" t="s">
        <v>31</v>
      </c>
      <c r="C24" s="26">
        <v>0.5</v>
      </c>
      <c r="D24" s="27"/>
      <c r="E24" s="26">
        <v>5.7</v>
      </c>
      <c r="F24" s="27"/>
      <c r="G24" s="28">
        <f t="shared" si="0"/>
        <v>2.85</v>
      </c>
    </row>
    <row r="25" spans="1:7">
      <c r="A25" s="20" t="s">
        <v>32</v>
      </c>
      <c r="B25" s="20" t="s">
        <v>33</v>
      </c>
      <c r="C25" s="26">
        <v>1</v>
      </c>
      <c r="D25" s="27"/>
      <c r="E25" s="26">
        <v>0.38</v>
      </c>
      <c r="F25" s="27"/>
      <c r="G25" s="28">
        <f t="shared" si="0"/>
        <v>0.38</v>
      </c>
    </row>
    <row r="26" spans="1:7">
      <c r="A26" s="20" t="s">
        <v>83</v>
      </c>
      <c r="B26" s="20" t="s">
        <v>84</v>
      </c>
      <c r="C26" s="26">
        <v>2</v>
      </c>
      <c r="D26" s="27"/>
      <c r="E26" s="26">
        <v>7.6</v>
      </c>
      <c r="F26" s="27"/>
      <c r="G26" s="28">
        <f t="shared" si="0"/>
        <v>15.2</v>
      </c>
    </row>
    <row r="27" spans="1:7">
      <c r="A27" s="29" t="s">
        <v>85</v>
      </c>
      <c r="B27" s="29" t="s">
        <v>25</v>
      </c>
      <c r="C27" s="26">
        <v>1</v>
      </c>
      <c r="D27" s="27"/>
      <c r="E27" s="31">
        <v>280</v>
      </c>
      <c r="F27" s="32"/>
      <c r="G27" s="28">
        <f t="shared" si="0"/>
        <v>280</v>
      </c>
    </row>
    <row r="28" ht="17" customHeight="1" spans="1:7">
      <c r="A28" s="29" t="s">
        <v>80</v>
      </c>
      <c r="B28" s="29" t="s">
        <v>33</v>
      </c>
      <c r="C28" s="26">
        <v>5</v>
      </c>
      <c r="D28" s="27"/>
      <c r="E28" s="31">
        <v>0.7</v>
      </c>
      <c r="F28" s="32"/>
      <c r="G28" s="28">
        <f t="shared" si="0"/>
        <v>3.5</v>
      </c>
    </row>
    <row r="29" ht="17.25" spans="1:7">
      <c r="A29" s="29" t="s">
        <v>121</v>
      </c>
      <c r="B29" s="30" t="s">
        <v>122</v>
      </c>
      <c r="C29" s="26">
        <v>1</v>
      </c>
      <c r="D29" s="27"/>
      <c r="E29" s="31">
        <v>2.91</v>
      </c>
      <c r="F29" s="32"/>
      <c r="G29" s="28">
        <f t="shared" si="0"/>
        <v>2.91</v>
      </c>
    </row>
    <row r="30" ht="17.25" spans="1:7">
      <c r="A30" s="29" t="s">
        <v>16</v>
      </c>
      <c r="B30" s="30"/>
      <c r="C30" s="31"/>
      <c r="D30" s="32"/>
      <c r="E30" s="31"/>
      <c r="F30" s="32"/>
      <c r="G30" s="33">
        <f>SUM(G20:G29)</f>
        <v>318.32</v>
      </c>
    </row>
    <row r="31" spans="1:7">
      <c r="A31" s="24" t="s">
        <v>34</v>
      </c>
      <c r="B31" s="24"/>
      <c r="C31" s="24"/>
      <c r="D31" s="24"/>
      <c r="E31" s="24"/>
      <c r="F31" s="24"/>
      <c r="G31" s="24"/>
    </row>
    <row r="32" spans="1:7">
      <c r="A32" s="20" t="s">
        <v>35</v>
      </c>
      <c r="B32" s="20" t="s">
        <v>36</v>
      </c>
      <c r="C32" s="26" t="s">
        <v>21</v>
      </c>
      <c r="D32" s="27"/>
      <c r="E32" s="26" t="s">
        <v>37</v>
      </c>
      <c r="F32" s="27"/>
      <c r="G32" s="20" t="s">
        <v>38</v>
      </c>
    </row>
    <row r="33" ht="17.25" spans="1:7">
      <c r="A33" s="20"/>
      <c r="B33" s="22"/>
      <c r="C33" s="26"/>
      <c r="D33" s="27"/>
      <c r="E33" s="26"/>
      <c r="F33" s="27"/>
      <c r="G33" s="21"/>
    </row>
    <row r="34" ht="17.25" spans="1:7">
      <c r="A34" s="20" t="s">
        <v>16</v>
      </c>
      <c r="B34" s="22"/>
      <c r="C34" s="26"/>
      <c r="D34" s="27"/>
      <c r="E34" s="26"/>
      <c r="F34" s="27"/>
      <c r="G34" s="21">
        <f>SUM(G33:G33)</f>
        <v>0</v>
      </c>
    </row>
    <row r="35" spans="1:7">
      <c r="A35" s="14" t="s">
        <v>39</v>
      </c>
      <c r="B35" s="15"/>
      <c r="C35" s="15"/>
      <c r="D35" s="15"/>
      <c r="E35" s="15"/>
      <c r="F35" s="15"/>
      <c r="G35" s="16"/>
    </row>
    <row r="36" spans="1:7">
      <c r="A36" s="20" t="s">
        <v>35</v>
      </c>
      <c r="B36" s="20" t="s">
        <v>36</v>
      </c>
      <c r="C36" s="26" t="s">
        <v>40</v>
      </c>
      <c r="D36" s="27"/>
      <c r="E36" s="26" t="s">
        <v>22</v>
      </c>
      <c r="F36" s="27"/>
      <c r="G36" s="20" t="s">
        <v>13</v>
      </c>
    </row>
    <row r="37" spans="1:7">
      <c r="A37" s="20" t="s">
        <v>41</v>
      </c>
      <c r="B37" s="20" t="s">
        <v>42</v>
      </c>
      <c r="C37" s="26">
        <v>1</v>
      </c>
      <c r="D37" s="27"/>
      <c r="E37" s="26">
        <v>1.74</v>
      </c>
      <c r="F37" s="27"/>
      <c r="G37" s="21">
        <f>C37*E37</f>
        <v>1.74</v>
      </c>
    </row>
    <row r="38" spans="1:7">
      <c r="A38" s="20" t="s">
        <v>43</v>
      </c>
      <c r="B38" s="20" t="s">
        <v>44</v>
      </c>
      <c r="C38" s="26">
        <v>3</v>
      </c>
      <c r="D38" s="27"/>
      <c r="E38" s="26">
        <v>0.75</v>
      </c>
      <c r="F38" s="27"/>
      <c r="G38" s="21">
        <f>C38*E38</f>
        <v>2.25</v>
      </c>
    </row>
    <row r="39" ht="17.25" spans="1:7">
      <c r="A39" s="20" t="s">
        <v>16</v>
      </c>
      <c r="B39" s="34"/>
      <c r="C39" s="26"/>
      <c r="D39" s="27"/>
      <c r="E39" s="26"/>
      <c r="F39" s="27"/>
      <c r="G39" s="23">
        <f>SUM(G37:G38)</f>
        <v>3.99</v>
      </c>
    </row>
    <row r="40" spans="1:7">
      <c r="A40" s="14" t="s">
        <v>45</v>
      </c>
      <c r="B40" s="15"/>
      <c r="C40" s="15"/>
      <c r="D40" s="15"/>
      <c r="E40" s="15"/>
      <c r="F40" s="15"/>
      <c r="G40" s="16"/>
    </row>
    <row r="41" spans="1:7">
      <c r="A41" s="35" t="s">
        <v>46</v>
      </c>
      <c r="B41" s="36"/>
      <c r="C41" s="36"/>
      <c r="D41" s="36"/>
      <c r="E41" s="15"/>
      <c r="F41" s="15"/>
      <c r="G41" s="16"/>
    </row>
    <row r="42" spans="1:7">
      <c r="A42" s="37" t="s">
        <v>47</v>
      </c>
      <c r="B42" s="37" t="s">
        <v>48</v>
      </c>
      <c r="C42" s="37" t="s">
        <v>49</v>
      </c>
      <c r="D42" s="38"/>
      <c r="E42" s="39" t="s">
        <v>50</v>
      </c>
      <c r="F42" s="27"/>
      <c r="G42" s="20" t="s">
        <v>13</v>
      </c>
    </row>
    <row r="43" spans="1:7">
      <c r="A43" s="20" t="s">
        <v>51</v>
      </c>
      <c r="B43" s="20">
        <v>180000</v>
      </c>
      <c r="C43" s="52">
        <v>5</v>
      </c>
      <c r="D43" s="38"/>
      <c r="E43" s="40">
        <v>2</v>
      </c>
      <c r="F43" s="41"/>
      <c r="G43" s="21">
        <f t="shared" ref="G43:G49" si="1">IFERROR(B43/C43/12/22/8*E43,0)</f>
        <v>34.0909090909091</v>
      </c>
    </row>
    <row r="44" spans="1:7">
      <c r="A44" s="20" t="s">
        <v>77</v>
      </c>
      <c r="B44" s="20">
        <v>138000</v>
      </c>
      <c r="C44" s="26">
        <v>5</v>
      </c>
      <c r="D44" s="27"/>
      <c r="E44" s="40">
        <v>2</v>
      </c>
      <c r="F44" s="41"/>
      <c r="G44" s="21">
        <f t="shared" si="1"/>
        <v>26.1363636363636</v>
      </c>
    </row>
    <row r="45" spans="1:7">
      <c r="A45" s="26" t="s">
        <v>92</v>
      </c>
      <c r="B45" s="20">
        <v>88500</v>
      </c>
      <c r="C45" s="26">
        <v>5</v>
      </c>
      <c r="D45" s="27"/>
      <c r="E45" s="40">
        <v>2</v>
      </c>
      <c r="F45" s="41"/>
      <c r="G45" s="21">
        <f t="shared" si="1"/>
        <v>16.7613636363636</v>
      </c>
    </row>
    <row r="46" spans="1:7">
      <c r="A46" s="26" t="s">
        <v>86</v>
      </c>
      <c r="B46" s="20">
        <v>1188</v>
      </c>
      <c r="C46" s="26">
        <v>5</v>
      </c>
      <c r="D46" s="27"/>
      <c r="E46" s="40">
        <v>2</v>
      </c>
      <c r="F46" s="41"/>
      <c r="G46" s="21">
        <f t="shared" si="1"/>
        <v>0.225</v>
      </c>
    </row>
    <row r="47" spans="1:7">
      <c r="A47" s="26" t="s">
        <v>52</v>
      </c>
      <c r="B47" s="20">
        <v>4000</v>
      </c>
      <c r="C47" s="26">
        <v>5</v>
      </c>
      <c r="D47" s="27"/>
      <c r="E47" s="40">
        <v>2</v>
      </c>
      <c r="F47" s="41"/>
      <c r="G47" s="21">
        <f t="shared" si="1"/>
        <v>0.757575757575758</v>
      </c>
    </row>
    <row r="48" spans="1:7">
      <c r="A48" s="26" t="s">
        <v>53</v>
      </c>
      <c r="B48" s="20">
        <v>3550</v>
      </c>
      <c r="C48" s="26">
        <v>5</v>
      </c>
      <c r="D48" s="27"/>
      <c r="E48" s="40">
        <v>2</v>
      </c>
      <c r="F48" s="41"/>
      <c r="G48" s="21">
        <f t="shared" si="1"/>
        <v>0.672348484848485</v>
      </c>
    </row>
    <row r="49" spans="1:7">
      <c r="A49" s="26" t="s">
        <v>87</v>
      </c>
      <c r="B49" s="20">
        <v>5000</v>
      </c>
      <c r="C49" s="26">
        <v>5</v>
      </c>
      <c r="D49" s="27"/>
      <c r="E49" s="40">
        <v>2</v>
      </c>
      <c r="F49" s="41"/>
      <c r="G49" s="21">
        <f t="shared" si="1"/>
        <v>0.946969696969697</v>
      </c>
    </row>
    <row r="50" ht="17.25" spans="1:7">
      <c r="A50" s="26" t="s">
        <v>16</v>
      </c>
      <c r="B50" s="34"/>
      <c r="C50" s="26"/>
      <c r="D50" s="27"/>
      <c r="E50" s="39"/>
      <c r="F50" s="27"/>
      <c r="G50" s="23">
        <f>SUM(G43:G49)</f>
        <v>79.5905303030303</v>
      </c>
    </row>
    <row r="51" spans="1:7">
      <c r="A51" s="42" t="s">
        <v>54</v>
      </c>
      <c r="B51" s="43"/>
      <c r="C51" s="43"/>
      <c r="D51" s="43"/>
      <c r="E51" s="43"/>
      <c r="F51" s="43"/>
      <c r="G51" s="44"/>
    </row>
    <row r="52" ht="30" spans="1:7">
      <c r="A52" s="17" t="s">
        <v>35</v>
      </c>
      <c r="B52" s="17" t="s">
        <v>48</v>
      </c>
      <c r="C52" s="18" t="s">
        <v>55</v>
      </c>
      <c r="D52" s="17" t="s">
        <v>56</v>
      </c>
      <c r="E52" s="17" t="s">
        <v>49</v>
      </c>
      <c r="F52" s="17" t="s">
        <v>50</v>
      </c>
      <c r="G52" s="17" t="s">
        <v>13</v>
      </c>
    </row>
    <row r="53" ht="15" spans="1:7">
      <c r="A53" s="20" t="s">
        <v>88</v>
      </c>
      <c r="B53" s="45">
        <v>46244103.63</v>
      </c>
      <c r="C53" s="20">
        <v>13777</v>
      </c>
      <c r="D53" s="20">
        <v>580</v>
      </c>
      <c r="E53" s="20">
        <v>50</v>
      </c>
      <c r="F53" s="20">
        <v>2</v>
      </c>
      <c r="G53" s="21">
        <f>IFERROR(B53/C53/E53/12/22/8*D53*F53,0)</f>
        <v>36.8719221668855</v>
      </c>
    </row>
    <row r="54" ht="17.25" spans="1:7">
      <c r="A54" s="20" t="s">
        <v>16</v>
      </c>
      <c r="B54" s="20"/>
      <c r="C54" s="20"/>
      <c r="D54" s="20"/>
      <c r="E54" s="20"/>
      <c r="F54" s="20"/>
      <c r="G54" s="33">
        <f>SUM(G53:G53)</f>
        <v>36.8719221668855</v>
      </c>
    </row>
    <row r="55" ht="15" spans="1:7">
      <c r="A55" s="24" t="s">
        <v>58</v>
      </c>
      <c r="B55" s="24"/>
      <c r="C55" s="24"/>
      <c r="D55" s="24"/>
      <c r="E55" s="24"/>
      <c r="F55" s="24"/>
      <c r="G55" s="24"/>
    </row>
    <row r="56" spans="1:7">
      <c r="A56" s="14" t="s">
        <v>59</v>
      </c>
      <c r="B56" s="15"/>
      <c r="C56" s="15"/>
      <c r="D56" s="15"/>
      <c r="E56" s="15"/>
      <c r="F56" s="16"/>
      <c r="G56" s="21">
        <f>(G9+G17+G30+G39+G50+G54)*G57</f>
        <v>320.980041444585</v>
      </c>
    </row>
    <row r="57" spans="1:7">
      <c r="A57" s="14" t="s">
        <v>60</v>
      </c>
      <c r="B57" s="15"/>
      <c r="C57" s="15"/>
      <c r="D57" s="15"/>
      <c r="E57" s="15"/>
      <c r="F57" s="16"/>
      <c r="G57" s="28">
        <v>0.18</v>
      </c>
    </row>
    <row r="58" spans="1:7">
      <c r="A58" s="46" t="s">
        <v>61</v>
      </c>
      <c r="B58" s="47"/>
      <c r="C58" s="47"/>
      <c r="D58" s="47"/>
      <c r="E58" s="47"/>
      <c r="F58" s="48"/>
      <c r="G58" s="28">
        <f>G59</f>
        <v>0.16</v>
      </c>
    </row>
    <row r="59" spans="1:7">
      <c r="A59" s="14" t="s">
        <v>62</v>
      </c>
      <c r="B59" s="15"/>
      <c r="C59" s="15"/>
      <c r="D59" s="15"/>
      <c r="E59" s="15"/>
      <c r="F59" s="16"/>
      <c r="G59" s="28">
        <v>0.16</v>
      </c>
    </row>
    <row r="60" ht="17.25" spans="1:7">
      <c r="A60" s="49" t="s">
        <v>16</v>
      </c>
      <c r="B60" s="50"/>
      <c r="C60" s="50"/>
      <c r="D60" s="50"/>
      <c r="E60" s="50"/>
      <c r="F60" s="51"/>
      <c r="G60" s="33">
        <f>G56+G58</f>
        <v>321.140041444585</v>
      </c>
    </row>
    <row r="61" ht="17.25" spans="1:7">
      <c r="A61" s="14" t="s">
        <v>63</v>
      </c>
      <c r="B61" s="15"/>
      <c r="C61" s="15"/>
      <c r="D61" s="15"/>
      <c r="E61" s="15"/>
      <c r="F61" s="16"/>
      <c r="G61" s="23">
        <f>G9+G17+G30+G34+G39+G50+G54+G60</f>
        <v>2104.3624939145</v>
      </c>
    </row>
    <row r="62" ht="15" spans="1:7">
      <c r="A62" s="46" t="s">
        <v>64</v>
      </c>
      <c r="B62" s="47"/>
      <c r="C62" s="47"/>
      <c r="D62" s="47"/>
      <c r="E62" s="47"/>
      <c r="F62" s="47"/>
      <c r="G62" s="48"/>
    </row>
    <row r="77" ht="13.5"/>
  </sheetData>
  <mergeCells count="96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A18:G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C30:D30"/>
    <mergeCell ref="E30:F30"/>
    <mergeCell ref="A31:G31"/>
    <mergeCell ref="C32:D32"/>
    <mergeCell ref="E32:F32"/>
    <mergeCell ref="C33:D33"/>
    <mergeCell ref="E33:F33"/>
    <mergeCell ref="C34:D34"/>
    <mergeCell ref="E34:F34"/>
    <mergeCell ref="A35:G35"/>
    <mergeCell ref="C36:D36"/>
    <mergeCell ref="E36:F36"/>
    <mergeCell ref="C37:D37"/>
    <mergeCell ref="E37:F37"/>
    <mergeCell ref="C38:D38"/>
    <mergeCell ref="E38:F38"/>
    <mergeCell ref="C39:D39"/>
    <mergeCell ref="E39:F39"/>
    <mergeCell ref="A40:G40"/>
    <mergeCell ref="A41:G41"/>
    <mergeCell ref="C42:D42"/>
    <mergeCell ref="E42:F42"/>
    <mergeCell ref="C43:D43"/>
    <mergeCell ref="E43:F43"/>
    <mergeCell ref="C44:D44"/>
    <mergeCell ref="E44:F44"/>
    <mergeCell ref="C45:D45"/>
    <mergeCell ref="E45:F45"/>
    <mergeCell ref="C46:D46"/>
    <mergeCell ref="E46:F46"/>
    <mergeCell ref="C47:D47"/>
    <mergeCell ref="E47:F47"/>
    <mergeCell ref="C48:D48"/>
    <mergeCell ref="E48:F48"/>
    <mergeCell ref="C49:D49"/>
    <mergeCell ref="E49:F49"/>
    <mergeCell ref="C50:D50"/>
    <mergeCell ref="E50:F50"/>
    <mergeCell ref="A51:G51"/>
    <mergeCell ref="A55:G55"/>
    <mergeCell ref="A56:F56"/>
    <mergeCell ref="A57:F57"/>
    <mergeCell ref="A58:F58"/>
    <mergeCell ref="A59:F59"/>
    <mergeCell ref="A60:F60"/>
    <mergeCell ref="A61:F61"/>
    <mergeCell ref="A62:G62"/>
  </mergeCells>
  <pageMargins left="0.7" right="0.7" top="0.432638888888889" bottom="0.275" header="0.3" footer="0.3"/>
  <pageSetup paperSize="9" scale="74" orientation="portrait"/>
  <headerFooter/>
  <legacyDrawing r:id="rId2"/>
</worksheet>
</file>

<file path=xl/worksheets/sheet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51"/>
  <sheetViews>
    <sheetView topLeftCell="A31" workbookViewId="0">
      <selection activeCell="A52" sqref="$A52:$XFD62"/>
    </sheetView>
  </sheetViews>
  <sheetFormatPr defaultColWidth="8.75" defaultRowHeight="16.5"/>
  <cols>
    <col min="1" max="1" width="13.3666666666667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219</v>
      </c>
      <c r="C4" s="10" t="s">
        <v>6</v>
      </c>
      <c r="D4" s="11" t="s">
        <v>220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ht="15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2</v>
      </c>
      <c r="C7" s="18">
        <v>1</v>
      </c>
      <c r="D7" s="19"/>
      <c r="E7" s="18">
        <v>96.35</v>
      </c>
      <c r="F7" s="19"/>
      <c r="G7" s="21">
        <f>B7*C7*E7</f>
        <v>192.7</v>
      </c>
    </row>
    <row r="8" ht="16.15" customHeight="1" spans="1:12">
      <c r="A8" s="20" t="s">
        <v>15</v>
      </c>
      <c r="B8" s="20">
        <v>2</v>
      </c>
      <c r="C8" s="18">
        <v>1</v>
      </c>
      <c r="D8" s="19"/>
      <c r="E8" s="18">
        <v>206.68</v>
      </c>
      <c r="F8" s="19"/>
      <c r="G8" s="21">
        <f>B8*C8*E8</f>
        <v>413.36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606.06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ht="17.25" spans="1:12">
      <c r="A13" s="20"/>
      <c r="B13" s="22"/>
      <c r="C13" s="26"/>
      <c r="D13" s="27"/>
      <c r="E13" s="26"/>
      <c r="F13" s="27"/>
      <c r="G13" s="28">
        <f>C13*E13</f>
        <v>0</v>
      </c>
    </row>
    <row r="14" ht="17.25" spans="1:12">
      <c r="A14" s="20" t="s">
        <v>16</v>
      </c>
      <c r="B14" s="22"/>
      <c r="C14" s="26"/>
      <c r="D14" s="27"/>
      <c r="E14" s="26"/>
      <c r="F14" s="27"/>
      <c r="G14" s="23">
        <f>SUM(G13:G13)</f>
        <v>0</v>
      </c>
    </row>
    <row r="15" spans="1:12">
      <c r="A15" s="14" t="s">
        <v>23</v>
      </c>
      <c r="B15" s="15"/>
      <c r="C15" s="15"/>
      <c r="D15" s="15"/>
      <c r="E15" s="15"/>
      <c r="F15" s="15"/>
      <c r="G15" s="16"/>
    </row>
    <row r="16" spans="1:12">
      <c r="A16" s="20" t="s">
        <v>19</v>
      </c>
      <c r="B16" s="20" t="s">
        <v>20</v>
      </c>
      <c r="C16" s="26" t="s">
        <v>21</v>
      </c>
      <c r="D16" s="27"/>
      <c r="E16" s="26" t="s">
        <v>22</v>
      </c>
      <c r="F16" s="27"/>
      <c r="G16" s="20" t="s">
        <v>13</v>
      </c>
    </row>
    <row r="17" ht="17.25" spans="1:7">
      <c r="A17" s="29"/>
      <c r="B17" s="30"/>
      <c r="C17" s="26"/>
      <c r="D17" s="27"/>
      <c r="E17" s="31"/>
      <c r="F17" s="32"/>
      <c r="G17" s="28">
        <f>C17*E17</f>
        <v>0</v>
      </c>
    </row>
    <row r="18" ht="17.25" spans="1:7">
      <c r="A18" s="29" t="s">
        <v>16</v>
      </c>
      <c r="B18" s="30"/>
      <c r="C18" s="31"/>
      <c r="D18" s="32"/>
      <c r="E18" s="31"/>
      <c r="F18" s="32"/>
      <c r="G18" s="33">
        <f>SUM(G17:G17)</f>
        <v>0</v>
      </c>
    </row>
    <row r="19" spans="1:7">
      <c r="A19" s="24" t="s">
        <v>34</v>
      </c>
      <c r="B19" s="24"/>
      <c r="C19" s="24"/>
      <c r="D19" s="24"/>
      <c r="E19" s="24"/>
      <c r="F19" s="24"/>
      <c r="G19" s="24"/>
    </row>
    <row r="20" spans="1:7">
      <c r="A20" s="20" t="s">
        <v>35</v>
      </c>
      <c r="B20" s="20" t="s">
        <v>36</v>
      </c>
      <c r="C20" s="26" t="s">
        <v>21</v>
      </c>
      <c r="D20" s="27"/>
      <c r="E20" s="26" t="s">
        <v>37</v>
      </c>
      <c r="F20" s="27"/>
      <c r="G20" s="20" t="s">
        <v>38</v>
      </c>
    </row>
    <row r="21" ht="17.25" spans="1:7">
      <c r="A21" s="20"/>
      <c r="B21" s="22"/>
      <c r="C21" s="26"/>
      <c r="D21" s="27"/>
      <c r="E21" s="26"/>
      <c r="F21" s="27"/>
      <c r="G21" s="23">
        <f>C21*E21</f>
        <v>0</v>
      </c>
    </row>
    <row r="22" ht="17.25" spans="1:7">
      <c r="A22" s="20" t="s">
        <v>16</v>
      </c>
      <c r="B22" s="22"/>
      <c r="C22" s="26"/>
      <c r="D22" s="27"/>
      <c r="E22" s="26"/>
      <c r="F22" s="27"/>
      <c r="G22" s="23">
        <f>SUM(G21:G21)</f>
        <v>0</v>
      </c>
    </row>
    <row r="23" spans="1:7">
      <c r="A23" s="14" t="s">
        <v>39</v>
      </c>
      <c r="B23" s="15"/>
      <c r="C23" s="15"/>
      <c r="D23" s="15"/>
      <c r="E23" s="15"/>
      <c r="F23" s="15"/>
      <c r="G23" s="16"/>
    </row>
    <row r="24" spans="1:7">
      <c r="A24" s="20" t="s">
        <v>35</v>
      </c>
      <c r="B24" s="20" t="s">
        <v>36</v>
      </c>
      <c r="C24" s="26" t="s">
        <v>40</v>
      </c>
      <c r="D24" s="27"/>
      <c r="E24" s="26" t="s">
        <v>22</v>
      </c>
      <c r="F24" s="27"/>
      <c r="G24" s="20" t="s">
        <v>13</v>
      </c>
    </row>
    <row r="25" spans="1:7">
      <c r="A25" s="20" t="s">
        <v>41</v>
      </c>
      <c r="B25" s="20" t="s">
        <v>42</v>
      </c>
      <c r="C25" s="26">
        <v>1</v>
      </c>
      <c r="D25" s="27"/>
      <c r="E25" s="26">
        <v>1.74</v>
      </c>
      <c r="F25" s="27"/>
      <c r="G25" s="21">
        <f>C25*E25</f>
        <v>1.74</v>
      </c>
    </row>
    <row r="26" spans="1:7">
      <c r="A26" s="20" t="s">
        <v>43</v>
      </c>
      <c r="B26" s="20" t="s">
        <v>44</v>
      </c>
      <c r="C26" s="26">
        <v>3</v>
      </c>
      <c r="D26" s="27"/>
      <c r="E26" s="26">
        <v>0.75</v>
      </c>
      <c r="F26" s="27"/>
      <c r="G26" s="21">
        <f>C26*E26</f>
        <v>2.25</v>
      </c>
    </row>
    <row r="27" ht="17.25" spans="1:7">
      <c r="A27" s="20" t="s">
        <v>16</v>
      </c>
      <c r="B27" s="34"/>
      <c r="C27" s="26"/>
      <c r="D27" s="27"/>
      <c r="E27" s="26"/>
      <c r="F27" s="27"/>
      <c r="G27" s="23">
        <f>SUM(G25:G26)</f>
        <v>3.99</v>
      </c>
    </row>
    <row r="28" spans="1:7">
      <c r="A28" s="14" t="s">
        <v>45</v>
      </c>
      <c r="B28" s="15"/>
      <c r="C28" s="15"/>
      <c r="D28" s="15"/>
      <c r="E28" s="15"/>
      <c r="F28" s="15"/>
      <c r="G28" s="16"/>
    </row>
    <row r="29" spans="1:7">
      <c r="A29" s="35" t="s">
        <v>46</v>
      </c>
      <c r="B29" s="36"/>
      <c r="C29" s="36"/>
      <c r="D29" s="36"/>
      <c r="E29" s="15"/>
      <c r="F29" s="15"/>
      <c r="G29" s="16"/>
    </row>
    <row r="30" spans="1:7">
      <c r="A30" s="37" t="s">
        <v>47</v>
      </c>
      <c r="B30" s="37" t="s">
        <v>48</v>
      </c>
      <c r="C30" s="37" t="s">
        <v>49</v>
      </c>
      <c r="D30" s="38"/>
      <c r="E30" s="39" t="s">
        <v>50</v>
      </c>
      <c r="F30" s="27"/>
      <c r="G30" s="20" t="s">
        <v>13</v>
      </c>
    </row>
    <row r="31" spans="1:7">
      <c r="A31" s="20" t="s">
        <v>51</v>
      </c>
      <c r="B31" s="20">
        <v>180000</v>
      </c>
      <c r="C31" s="52">
        <v>5</v>
      </c>
      <c r="D31" s="38"/>
      <c r="E31" s="40">
        <v>1</v>
      </c>
      <c r="F31" s="41"/>
      <c r="G31" s="21">
        <f t="shared" ref="G31:G37" si="0">IFERROR(B31/C31/12/22/8*E31,0)</f>
        <v>17.0454545454545</v>
      </c>
    </row>
    <row r="32" spans="1:7">
      <c r="A32" s="20" t="s">
        <v>77</v>
      </c>
      <c r="B32" s="20">
        <v>138000</v>
      </c>
      <c r="C32" s="26">
        <v>5</v>
      </c>
      <c r="D32" s="27"/>
      <c r="E32" s="40">
        <v>1</v>
      </c>
      <c r="F32" s="41"/>
      <c r="G32" s="21">
        <f t="shared" si="0"/>
        <v>13.0681818181818</v>
      </c>
    </row>
    <row r="33" spans="1:7">
      <c r="A33" s="26" t="s">
        <v>92</v>
      </c>
      <c r="B33" s="20">
        <v>88500</v>
      </c>
      <c r="C33" s="26">
        <v>5</v>
      </c>
      <c r="D33" s="27"/>
      <c r="E33" s="40">
        <v>1</v>
      </c>
      <c r="F33" s="41"/>
      <c r="G33" s="21">
        <f t="shared" si="0"/>
        <v>8.38068181818182</v>
      </c>
    </row>
    <row r="34" ht="15" customHeight="1" spans="1:7">
      <c r="A34" s="26" t="s">
        <v>86</v>
      </c>
      <c r="B34" s="20">
        <v>1188</v>
      </c>
      <c r="C34" s="26">
        <v>5</v>
      </c>
      <c r="D34" s="27"/>
      <c r="E34" s="40">
        <v>1</v>
      </c>
      <c r="F34" s="41"/>
      <c r="G34" s="21">
        <f t="shared" si="0"/>
        <v>0.1125</v>
      </c>
    </row>
    <row r="35" spans="1:7">
      <c r="A35" s="26" t="s">
        <v>52</v>
      </c>
      <c r="B35" s="20">
        <v>4000</v>
      </c>
      <c r="C35" s="26">
        <v>5</v>
      </c>
      <c r="D35" s="27"/>
      <c r="E35" s="40">
        <v>1</v>
      </c>
      <c r="F35" s="41"/>
      <c r="G35" s="21">
        <f t="shared" si="0"/>
        <v>0.378787878787879</v>
      </c>
    </row>
    <row r="36" spans="1:7">
      <c r="A36" s="26" t="s">
        <v>53</v>
      </c>
      <c r="B36" s="20">
        <v>3550</v>
      </c>
      <c r="C36" s="26">
        <v>5</v>
      </c>
      <c r="D36" s="27"/>
      <c r="E36" s="40">
        <v>1</v>
      </c>
      <c r="F36" s="41"/>
      <c r="G36" s="21">
        <f t="shared" si="0"/>
        <v>0.336174242424242</v>
      </c>
    </row>
    <row r="37" spans="1:7">
      <c r="A37" s="26" t="s">
        <v>87</v>
      </c>
      <c r="B37" s="20">
        <v>5000</v>
      </c>
      <c r="C37" s="26">
        <v>5</v>
      </c>
      <c r="D37" s="27"/>
      <c r="E37" s="40">
        <v>1</v>
      </c>
      <c r="F37" s="41"/>
      <c r="G37" s="21">
        <f t="shared" si="0"/>
        <v>0.473484848484848</v>
      </c>
    </row>
    <row r="38" ht="17.25" spans="1:7">
      <c r="A38" s="26" t="s">
        <v>16</v>
      </c>
      <c r="B38" s="34"/>
      <c r="C38" s="26"/>
      <c r="D38" s="27"/>
      <c r="E38" s="39"/>
      <c r="F38" s="27"/>
      <c r="G38" s="23">
        <f>SUM(G31:G37)</f>
        <v>39.7952651515152</v>
      </c>
    </row>
    <row r="39" spans="1:7">
      <c r="A39" s="42" t="s">
        <v>54</v>
      </c>
      <c r="B39" s="43"/>
      <c r="C39" s="43"/>
      <c r="D39" s="43"/>
      <c r="E39" s="43"/>
      <c r="F39" s="43"/>
      <c r="G39" s="44"/>
    </row>
    <row r="40" ht="30" spans="1:7">
      <c r="A40" s="17" t="s">
        <v>35</v>
      </c>
      <c r="B40" s="17" t="s">
        <v>48</v>
      </c>
      <c r="C40" s="18" t="s">
        <v>55</v>
      </c>
      <c r="D40" s="17" t="s">
        <v>56</v>
      </c>
      <c r="E40" s="17" t="s">
        <v>49</v>
      </c>
      <c r="F40" s="17" t="s">
        <v>50</v>
      </c>
      <c r="G40" s="17" t="s">
        <v>13</v>
      </c>
    </row>
    <row r="41" spans="1:7">
      <c r="A41" s="20" t="s">
        <v>88</v>
      </c>
      <c r="B41" s="45">
        <v>46244103.63</v>
      </c>
      <c r="C41" s="20">
        <v>13777</v>
      </c>
      <c r="D41" s="20">
        <v>580</v>
      </c>
      <c r="E41" s="20">
        <v>50</v>
      </c>
      <c r="F41" s="20">
        <v>1</v>
      </c>
      <c r="G41" s="21">
        <f>IFERROR(B41/C41/E41/12/22/8*D41*F41,0)</f>
        <v>18.4359610834428</v>
      </c>
    </row>
    <row r="42" spans="1:7">
      <c r="A42" s="20"/>
      <c r="B42" s="20"/>
      <c r="C42" s="20"/>
      <c r="D42" s="20"/>
      <c r="E42" s="20"/>
      <c r="F42" s="20"/>
      <c r="G42" s="21">
        <f>IFERROR(B42/C42/E42/12/22/8*D42*F42,0)</f>
        <v>0</v>
      </c>
    </row>
    <row r="43" ht="17.25" spans="1:7">
      <c r="A43" s="20" t="s">
        <v>16</v>
      </c>
      <c r="B43" s="20"/>
      <c r="C43" s="20"/>
      <c r="D43" s="20"/>
      <c r="E43" s="20"/>
      <c r="F43" s="20"/>
      <c r="G43" s="33">
        <f>SUM(G41:G42)</f>
        <v>18.4359610834428</v>
      </c>
    </row>
    <row r="44" spans="1:7">
      <c r="A44" s="24" t="s">
        <v>58</v>
      </c>
      <c r="B44" s="24"/>
      <c r="C44" s="24"/>
      <c r="D44" s="24"/>
      <c r="E44" s="24"/>
      <c r="F44" s="24"/>
      <c r="G44" s="24"/>
    </row>
    <row r="45" spans="1:7">
      <c r="A45" s="14" t="s">
        <v>59</v>
      </c>
      <c r="B45" s="15"/>
      <c r="C45" s="15"/>
      <c r="D45" s="15"/>
      <c r="E45" s="15"/>
      <c r="F45" s="16"/>
      <c r="G45" s="21">
        <f>(G9+G14+G18+G27+G38+G43)*G46</f>
        <v>120.290620722292</v>
      </c>
    </row>
    <row r="46" spans="1:7">
      <c r="A46" s="14" t="s">
        <v>60</v>
      </c>
      <c r="B46" s="15"/>
      <c r="C46" s="15"/>
      <c r="D46" s="15"/>
      <c r="E46" s="15"/>
      <c r="F46" s="16"/>
      <c r="G46" s="28">
        <v>0.18</v>
      </c>
    </row>
    <row r="47" spans="1:7">
      <c r="A47" s="46" t="s">
        <v>61</v>
      </c>
      <c r="B47" s="47"/>
      <c r="C47" s="47"/>
      <c r="D47" s="47"/>
      <c r="E47" s="47"/>
      <c r="F47" s="48"/>
      <c r="G47" s="28">
        <f>G48</f>
        <v>0.16</v>
      </c>
    </row>
    <row r="48" spans="1:7">
      <c r="A48" s="14" t="s">
        <v>62</v>
      </c>
      <c r="B48" s="15"/>
      <c r="C48" s="15"/>
      <c r="D48" s="15"/>
      <c r="E48" s="15"/>
      <c r="F48" s="16"/>
      <c r="G48" s="28">
        <v>0.16</v>
      </c>
    </row>
    <row r="49" ht="17.25" spans="1:7">
      <c r="A49" s="49" t="s">
        <v>16</v>
      </c>
      <c r="B49" s="50"/>
      <c r="C49" s="50"/>
      <c r="D49" s="50"/>
      <c r="E49" s="50"/>
      <c r="F49" s="51"/>
      <c r="G49" s="33">
        <f>G45+G47</f>
        <v>120.450620722292</v>
      </c>
    </row>
    <row r="50" ht="17.25" spans="1:7">
      <c r="A50" s="14" t="s">
        <v>63</v>
      </c>
      <c r="B50" s="15"/>
      <c r="C50" s="15"/>
      <c r="D50" s="15"/>
      <c r="E50" s="15"/>
      <c r="F50" s="16"/>
      <c r="G50" s="23">
        <f>G9+G14+G18+G27+G38+G43+G49</f>
        <v>788.73184695725</v>
      </c>
    </row>
    <row r="51" ht="15" spans="1:7">
      <c r="A51" s="46" t="s">
        <v>64</v>
      </c>
      <c r="B51" s="47"/>
      <c r="C51" s="47"/>
      <c r="D51" s="47"/>
      <c r="E51" s="47"/>
      <c r="F51" s="47"/>
      <c r="G51" s="48"/>
    </row>
  </sheetData>
  <mergeCells count="72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A15:G15"/>
    <mergeCell ref="C16:D16"/>
    <mergeCell ref="E16:F16"/>
    <mergeCell ref="C17:D17"/>
    <mergeCell ref="E17:F17"/>
    <mergeCell ref="C18:D18"/>
    <mergeCell ref="E18:F18"/>
    <mergeCell ref="A19:G19"/>
    <mergeCell ref="C20:D20"/>
    <mergeCell ref="E20:F20"/>
    <mergeCell ref="C21:D21"/>
    <mergeCell ref="E21:F21"/>
    <mergeCell ref="C22:D22"/>
    <mergeCell ref="E22:F22"/>
    <mergeCell ref="A23:G23"/>
    <mergeCell ref="C24:D24"/>
    <mergeCell ref="E24:F24"/>
    <mergeCell ref="C25:D25"/>
    <mergeCell ref="E25:F25"/>
    <mergeCell ref="C26:D26"/>
    <mergeCell ref="E26:F26"/>
    <mergeCell ref="C27:D27"/>
    <mergeCell ref="E27:F27"/>
    <mergeCell ref="A28:G28"/>
    <mergeCell ref="A29:G29"/>
    <mergeCell ref="C30:D30"/>
    <mergeCell ref="E30:F30"/>
    <mergeCell ref="C31:D31"/>
    <mergeCell ref="E31:F31"/>
    <mergeCell ref="C32:D32"/>
    <mergeCell ref="E32:F32"/>
    <mergeCell ref="C33:D33"/>
    <mergeCell ref="E33:F33"/>
    <mergeCell ref="C34:D34"/>
    <mergeCell ref="E34:F34"/>
    <mergeCell ref="C35:D35"/>
    <mergeCell ref="E35:F35"/>
    <mergeCell ref="C36:D36"/>
    <mergeCell ref="E36:F36"/>
    <mergeCell ref="C37:D37"/>
    <mergeCell ref="E37:F37"/>
    <mergeCell ref="C38:D38"/>
    <mergeCell ref="E38:F38"/>
    <mergeCell ref="A39:G39"/>
    <mergeCell ref="A44:G44"/>
    <mergeCell ref="A45:F45"/>
    <mergeCell ref="A46:F46"/>
    <mergeCell ref="A47:F47"/>
    <mergeCell ref="A48:F48"/>
    <mergeCell ref="A49:F49"/>
    <mergeCell ref="A50:F50"/>
    <mergeCell ref="A51:G51"/>
  </mergeCells>
  <pageMargins left="0.7" right="0.7" top="0.75" bottom="0.75" header="0.3" footer="0.3"/>
  <pageSetup paperSize="9" scale="82" orientation="portrait"/>
  <headerFooter/>
  <legacyDrawing r:id="rId2"/>
</worksheet>
</file>

<file path=xl/worksheets/sheet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84"/>
  <sheetViews>
    <sheetView topLeftCell="A53" workbookViewId="0">
      <selection activeCell="A64" sqref="$A64:$XFD83"/>
    </sheetView>
  </sheetViews>
  <sheetFormatPr defaultColWidth="8.75" defaultRowHeight="16.5"/>
  <cols>
    <col min="1" max="1" width="20.75" style="1" customWidth="1"/>
    <col min="2" max="2" width="16" style="1" customWidth="1"/>
    <col min="3" max="3" width="10.8833333333333" style="1" customWidth="1"/>
    <col min="4" max="4" width="10.3833333333333" style="1" customWidth="1"/>
    <col min="5" max="5" width="11.3833333333333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221</v>
      </c>
      <c r="C4" s="10" t="s">
        <v>6</v>
      </c>
      <c r="D4" s="11" t="s">
        <v>222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ht="15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2</v>
      </c>
      <c r="C7" s="18">
        <v>2.5</v>
      </c>
      <c r="D7" s="19"/>
      <c r="E7" s="18">
        <v>96.35</v>
      </c>
      <c r="F7" s="19"/>
      <c r="G7" s="21">
        <f>B7*C7*E7</f>
        <v>481.75</v>
      </c>
    </row>
    <row r="8" ht="16.15" customHeight="1" spans="1:12">
      <c r="A8" s="20" t="s">
        <v>15</v>
      </c>
      <c r="B8" s="20">
        <v>2</v>
      </c>
      <c r="C8" s="18">
        <v>2.5</v>
      </c>
      <c r="D8" s="19"/>
      <c r="E8" s="18">
        <v>206.68</v>
      </c>
      <c r="F8" s="19"/>
      <c r="G8" s="21">
        <f>B8*C8*E8</f>
        <v>1033.4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1515.15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spans="1:12">
      <c r="A13" s="20" t="s">
        <v>100</v>
      </c>
      <c r="B13" s="114" t="s">
        <v>33</v>
      </c>
      <c r="C13" s="26">
        <v>3</v>
      </c>
      <c r="D13" s="27"/>
      <c r="E13" s="26">
        <v>42</v>
      </c>
      <c r="F13" s="27"/>
      <c r="G13" s="28">
        <f>C13*E13</f>
        <v>126</v>
      </c>
    </row>
    <row r="14" ht="17.25" spans="1:12">
      <c r="A14" s="20" t="s">
        <v>99</v>
      </c>
      <c r="B14" s="22" t="s">
        <v>103</v>
      </c>
      <c r="C14" s="26">
        <v>1</v>
      </c>
      <c r="D14" s="27"/>
      <c r="E14" s="26">
        <v>0.33</v>
      </c>
      <c r="F14" s="27"/>
      <c r="G14" s="28">
        <f>C14*E14</f>
        <v>0.33</v>
      </c>
    </row>
    <row r="15" ht="17.25" spans="1:12">
      <c r="A15" s="20" t="s">
        <v>101</v>
      </c>
      <c r="B15" s="22" t="s">
        <v>33</v>
      </c>
      <c r="C15" s="26">
        <v>1</v>
      </c>
      <c r="D15" s="27"/>
      <c r="E15" s="26">
        <v>38</v>
      </c>
      <c r="F15" s="27"/>
      <c r="G15" s="28">
        <f>C15*E15</f>
        <v>38</v>
      </c>
    </row>
    <row r="16" ht="17.25" spans="1:12">
      <c r="A16" s="20" t="s">
        <v>102</v>
      </c>
      <c r="B16" s="22" t="s">
        <v>103</v>
      </c>
      <c r="C16" s="26">
        <v>1</v>
      </c>
      <c r="D16" s="27"/>
      <c r="E16" s="26">
        <v>10</v>
      </c>
      <c r="F16" s="27"/>
      <c r="G16" s="21">
        <f>C16*E16</f>
        <v>10</v>
      </c>
    </row>
    <row r="17" ht="17.25" spans="1:7">
      <c r="A17" s="20" t="s">
        <v>16</v>
      </c>
      <c r="B17" s="22"/>
      <c r="C17" s="26"/>
      <c r="D17" s="27"/>
      <c r="E17" s="26"/>
      <c r="F17" s="27"/>
      <c r="G17" s="23">
        <f>SUM(G13:G16)</f>
        <v>174.33</v>
      </c>
    </row>
    <row r="18" spans="1:7">
      <c r="A18" s="14" t="s">
        <v>23</v>
      </c>
      <c r="B18" s="15"/>
      <c r="C18" s="15"/>
      <c r="D18" s="15"/>
      <c r="E18" s="15"/>
      <c r="F18" s="15"/>
      <c r="G18" s="16"/>
    </row>
    <row r="19" spans="1:7">
      <c r="A19" s="20" t="s">
        <v>19</v>
      </c>
      <c r="B19" s="20" t="s">
        <v>20</v>
      </c>
      <c r="C19" s="26" t="s">
        <v>21</v>
      </c>
      <c r="D19" s="27"/>
      <c r="E19" s="26" t="s">
        <v>22</v>
      </c>
      <c r="F19" s="27"/>
      <c r="G19" s="20" t="s">
        <v>13</v>
      </c>
    </row>
    <row r="20" spans="1:7">
      <c r="A20" s="20" t="s">
        <v>24</v>
      </c>
      <c r="B20" s="20" t="s">
        <v>25</v>
      </c>
      <c r="C20" s="26">
        <v>4</v>
      </c>
      <c r="D20" s="27"/>
      <c r="E20" s="26">
        <v>0.32</v>
      </c>
      <c r="F20" s="27"/>
      <c r="G20" s="28">
        <f t="shared" ref="G20:G35" si="0">C20*E20</f>
        <v>1.28</v>
      </c>
    </row>
    <row r="21" spans="1:7">
      <c r="A21" s="20" t="s">
        <v>26</v>
      </c>
      <c r="B21" s="20" t="s">
        <v>25</v>
      </c>
      <c r="C21" s="26">
        <v>4</v>
      </c>
      <c r="D21" s="27"/>
      <c r="E21" s="26">
        <v>0.45</v>
      </c>
      <c r="F21" s="27"/>
      <c r="G21" s="28">
        <f t="shared" si="0"/>
        <v>1.8</v>
      </c>
    </row>
    <row r="22" spans="1:7">
      <c r="A22" s="20" t="s">
        <v>27</v>
      </c>
      <c r="B22" s="20" t="s">
        <v>28</v>
      </c>
      <c r="C22" s="26">
        <v>3</v>
      </c>
      <c r="D22" s="27"/>
      <c r="E22" s="26">
        <v>2.3</v>
      </c>
      <c r="F22" s="27"/>
      <c r="G22" s="28">
        <f t="shared" si="0"/>
        <v>6.9</v>
      </c>
    </row>
    <row r="23" spans="1:7">
      <c r="A23" s="20" t="s">
        <v>29</v>
      </c>
      <c r="B23" s="20" t="s">
        <v>25</v>
      </c>
      <c r="C23" s="26">
        <v>1</v>
      </c>
      <c r="D23" s="27"/>
      <c r="E23" s="26">
        <v>3.5</v>
      </c>
      <c r="F23" s="27"/>
      <c r="G23" s="28">
        <f t="shared" si="0"/>
        <v>3.5</v>
      </c>
    </row>
    <row r="24" spans="1:7">
      <c r="A24" s="20" t="s">
        <v>30</v>
      </c>
      <c r="B24" s="20" t="s">
        <v>31</v>
      </c>
      <c r="C24" s="26">
        <v>0.5</v>
      </c>
      <c r="D24" s="27"/>
      <c r="E24" s="26">
        <v>5.7</v>
      </c>
      <c r="F24" s="27"/>
      <c r="G24" s="28">
        <f t="shared" si="0"/>
        <v>2.85</v>
      </c>
    </row>
    <row r="25" spans="1:7">
      <c r="A25" s="20" t="s">
        <v>32</v>
      </c>
      <c r="B25" s="20" t="s">
        <v>33</v>
      </c>
      <c r="C25" s="26">
        <v>1</v>
      </c>
      <c r="D25" s="27"/>
      <c r="E25" s="26">
        <v>0.38</v>
      </c>
      <c r="F25" s="27"/>
      <c r="G25" s="28">
        <f t="shared" si="0"/>
        <v>0.38</v>
      </c>
    </row>
    <row r="26" spans="1:7">
      <c r="A26" s="20" t="s">
        <v>83</v>
      </c>
      <c r="B26" s="20" t="s">
        <v>84</v>
      </c>
      <c r="C26" s="26">
        <v>2</v>
      </c>
      <c r="D26" s="27"/>
      <c r="E26" s="26">
        <v>7.6</v>
      </c>
      <c r="F26" s="27"/>
      <c r="G26" s="28">
        <f t="shared" si="0"/>
        <v>15.2</v>
      </c>
    </row>
    <row r="27" s="1" customFormat="1" ht="17.25" spans="1:7">
      <c r="A27" s="29" t="s">
        <v>104</v>
      </c>
      <c r="B27" s="30" t="s">
        <v>33</v>
      </c>
      <c r="C27" s="26">
        <v>3</v>
      </c>
      <c r="D27" s="27"/>
      <c r="E27" s="31">
        <v>0.6</v>
      </c>
      <c r="F27" s="32"/>
      <c r="G27" s="28">
        <f t="shared" si="0"/>
        <v>1.8</v>
      </c>
    </row>
    <row r="28" s="1" customFormat="1" ht="17.25" spans="1:7">
      <c r="A28" s="20" t="s">
        <v>105</v>
      </c>
      <c r="B28" s="20" t="s">
        <v>31</v>
      </c>
      <c r="C28" s="26">
        <v>0.5</v>
      </c>
      <c r="D28" s="27"/>
      <c r="E28" s="26">
        <v>6</v>
      </c>
      <c r="F28" s="27"/>
      <c r="G28" s="28">
        <f t="shared" si="0"/>
        <v>3</v>
      </c>
    </row>
    <row r="29" spans="1:7">
      <c r="A29" s="29" t="s">
        <v>85</v>
      </c>
      <c r="B29" s="29" t="s">
        <v>25</v>
      </c>
      <c r="C29" s="26">
        <v>1</v>
      </c>
      <c r="D29" s="27"/>
      <c r="E29" s="31">
        <v>280</v>
      </c>
      <c r="F29" s="32"/>
      <c r="G29" s="28">
        <f t="shared" si="0"/>
        <v>280</v>
      </c>
    </row>
    <row r="30" spans="1:7">
      <c r="A30" s="29" t="s">
        <v>80</v>
      </c>
      <c r="B30" s="29" t="s">
        <v>33</v>
      </c>
      <c r="C30" s="26">
        <v>5</v>
      </c>
      <c r="D30" s="27"/>
      <c r="E30" s="31">
        <v>0.7</v>
      </c>
      <c r="F30" s="32"/>
      <c r="G30" s="28">
        <f t="shared" si="0"/>
        <v>3.5</v>
      </c>
    </row>
    <row r="31" ht="17.25" spans="1:7">
      <c r="A31" s="29" t="s">
        <v>16</v>
      </c>
      <c r="B31" s="30"/>
      <c r="C31" s="31"/>
      <c r="D31" s="32"/>
      <c r="E31" s="31"/>
      <c r="F31" s="32"/>
      <c r="G31" s="33">
        <f>SUM(G20:G30)</f>
        <v>320.21</v>
      </c>
    </row>
    <row r="32" spans="1:7">
      <c r="A32" s="24" t="s">
        <v>34</v>
      </c>
      <c r="B32" s="24"/>
      <c r="C32" s="24"/>
      <c r="D32" s="24"/>
      <c r="E32" s="24"/>
      <c r="F32" s="24"/>
      <c r="G32" s="24"/>
    </row>
    <row r="33" spans="1:7">
      <c r="A33" s="20" t="s">
        <v>35</v>
      </c>
      <c r="B33" s="20" t="s">
        <v>36</v>
      </c>
      <c r="C33" s="26" t="s">
        <v>21</v>
      </c>
      <c r="D33" s="27"/>
      <c r="E33" s="26" t="s">
        <v>37</v>
      </c>
      <c r="F33" s="27"/>
      <c r="G33" s="20" t="s">
        <v>38</v>
      </c>
    </row>
    <row r="34" ht="17.25" spans="1:7">
      <c r="A34" s="20" t="s">
        <v>140</v>
      </c>
      <c r="B34" s="22" t="s">
        <v>160</v>
      </c>
      <c r="C34" s="26">
        <v>2</v>
      </c>
      <c r="D34" s="27"/>
      <c r="E34" s="26">
        <v>93</v>
      </c>
      <c r="F34" s="27"/>
      <c r="G34" s="21">
        <f>C34*E34</f>
        <v>186</v>
      </c>
    </row>
    <row r="35" ht="17.25" spans="1:7">
      <c r="A35" s="20" t="s">
        <v>16</v>
      </c>
      <c r="B35" s="22"/>
      <c r="C35" s="26"/>
      <c r="D35" s="27"/>
      <c r="E35" s="26"/>
      <c r="F35" s="27"/>
      <c r="G35" s="21">
        <f>SUM(G34:G34)</f>
        <v>186</v>
      </c>
    </row>
    <row r="36" spans="1:7">
      <c r="A36" s="14" t="s">
        <v>39</v>
      </c>
      <c r="B36" s="15"/>
      <c r="C36" s="15"/>
      <c r="D36" s="15"/>
      <c r="E36" s="15"/>
      <c r="F36" s="15"/>
      <c r="G36" s="16"/>
    </row>
    <row r="37" spans="1:7">
      <c r="A37" s="20" t="s">
        <v>35</v>
      </c>
      <c r="B37" s="20" t="s">
        <v>36</v>
      </c>
      <c r="C37" s="26" t="s">
        <v>40</v>
      </c>
      <c r="D37" s="27"/>
      <c r="E37" s="26" t="s">
        <v>22</v>
      </c>
      <c r="F37" s="27"/>
      <c r="G37" s="20" t="s">
        <v>13</v>
      </c>
    </row>
    <row r="38" spans="1:7">
      <c r="A38" s="20" t="s">
        <v>41</v>
      </c>
      <c r="B38" s="20" t="s">
        <v>42</v>
      </c>
      <c r="C38" s="26">
        <v>2</v>
      </c>
      <c r="D38" s="27"/>
      <c r="E38" s="26">
        <v>1.74</v>
      </c>
      <c r="F38" s="27"/>
      <c r="G38" s="21">
        <f>C38*E38</f>
        <v>3.48</v>
      </c>
    </row>
    <row r="39" spans="1:7">
      <c r="A39" s="20" t="s">
        <v>43</v>
      </c>
      <c r="B39" s="20" t="s">
        <v>44</v>
      </c>
      <c r="C39" s="26">
        <v>5</v>
      </c>
      <c r="D39" s="27"/>
      <c r="E39" s="26">
        <v>0.75</v>
      </c>
      <c r="F39" s="27"/>
      <c r="G39" s="21">
        <f>C39*E39</f>
        <v>3.75</v>
      </c>
    </row>
    <row r="40" ht="17.25" spans="1:7">
      <c r="A40" s="20" t="s">
        <v>16</v>
      </c>
      <c r="B40" s="34"/>
      <c r="C40" s="26"/>
      <c r="D40" s="27"/>
      <c r="E40" s="26"/>
      <c r="F40" s="27"/>
      <c r="G40" s="23">
        <f>SUM(G38:G39)</f>
        <v>7.23</v>
      </c>
    </row>
    <row r="41" spans="1:7">
      <c r="A41" s="14" t="s">
        <v>45</v>
      </c>
      <c r="B41" s="15"/>
      <c r="C41" s="15"/>
      <c r="D41" s="15"/>
      <c r="E41" s="15"/>
      <c r="F41" s="15"/>
      <c r="G41" s="16"/>
    </row>
    <row r="42" spans="1:7">
      <c r="A42" s="35" t="s">
        <v>46</v>
      </c>
      <c r="B42" s="36"/>
      <c r="C42" s="36"/>
      <c r="D42" s="36"/>
      <c r="E42" s="15"/>
      <c r="F42" s="15"/>
      <c r="G42" s="16"/>
    </row>
    <row r="43" spans="1:7">
      <c r="A43" s="37" t="s">
        <v>47</v>
      </c>
      <c r="B43" s="37" t="s">
        <v>48</v>
      </c>
      <c r="C43" s="37" t="s">
        <v>49</v>
      </c>
      <c r="D43" s="38"/>
      <c r="E43" s="39" t="s">
        <v>50</v>
      </c>
      <c r="F43" s="27"/>
      <c r="G43" s="20" t="s">
        <v>13</v>
      </c>
    </row>
    <row r="44" spans="1:7">
      <c r="A44" s="20" t="s">
        <v>51</v>
      </c>
      <c r="B44" s="20">
        <v>180000</v>
      </c>
      <c r="C44" s="52">
        <v>5</v>
      </c>
      <c r="D44" s="38"/>
      <c r="E44" s="40">
        <v>2.5</v>
      </c>
      <c r="F44" s="41"/>
      <c r="G44" s="21">
        <f t="shared" ref="G44:G50" si="1">IFERROR(B44/C44/12/22/8*E44,0)</f>
        <v>42.6136363636364</v>
      </c>
    </row>
    <row r="45" spans="1:7">
      <c r="A45" s="20" t="s">
        <v>77</v>
      </c>
      <c r="B45" s="20">
        <v>138000</v>
      </c>
      <c r="C45" s="26">
        <v>5</v>
      </c>
      <c r="D45" s="27"/>
      <c r="E45" s="40">
        <v>2.5</v>
      </c>
      <c r="F45" s="41"/>
      <c r="G45" s="21">
        <f t="shared" si="1"/>
        <v>32.6704545454545</v>
      </c>
    </row>
    <row r="46" spans="1:7">
      <c r="A46" s="26" t="s">
        <v>92</v>
      </c>
      <c r="B46" s="20">
        <v>88500</v>
      </c>
      <c r="C46" s="26">
        <v>5</v>
      </c>
      <c r="D46" s="27"/>
      <c r="E46" s="40">
        <v>2.5</v>
      </c>
      <c r="F46" s="41"/>
      <c r="G46" s="21">
        <f t="shared" si="1"/>
        <v>20.9517045454545</v>
      </c>
    </row>
    <row r="47" spans="1:7">
      <c r="A47" s="26" t="s">
        <v>86</v>
      </c>
      <c r="B47" s="20">
        <v>1188</v>
      </c>
      <c r="C47" s="26">
        <v>5</v>
      </c>
      <c r="D47" s="27"/>
      <c r="E47" s="40">
        <v>2.5</v>
      </c>
      <c r="F47" s="41"/>
      <c r="G47" s="21">
        <f t="shared" si="1"/>
        <v>0.28125</v>
      </c>
    </row>
    <row r="48" spans="1:7">
      <c r="A48" s="26" t="s">
        <v>52</v>
      </c>
      <c r="B48" s="20">
        <v>4000</v>
      </c>
      <c r="C48" s="26">
        <v>5</v>
      </c>
      <c r="D48" s="27"/>
      <c r="E48" s="40">
        <v>2.5</v>
      </c>
      <c r="F48" s="41"/>
      <c r="G48" s="21">
        <f t="shared" si="1"/>
        <v>0.946969696969697</v>
      </c>
    </row>
    <row r="49" spans="1:7">
      <c r="A49" s="26" t="s">
        <v>53</v>
      </c>
      <c r="B49" s="20">
        <v>3550</v>
      </c>
      <c r="C49" s="26">
        <v>5</v>
      </c>
      <c r="D49" s="27"/>
      <c r="E49" s="40">
        <v>2.5</v>
      </c>
      <c r="F49" s="41"/>
      <c r="G49" s="21">
        <f t="shared" si="1"/>
        <v>0.840435606060606</v>
      </c>
    </row>
    <row r="50" spans="1:7">
      <c r="A50" s="26" t="s">
        <v>87</v>
      </c>
      <c r="B50" s="20">
        <v>5000</v>
      </c>
      <c r="C50" s="26">
        <v>5</v>
      </c>
      <c r="D50" s="27"/>
      <c r="E50" s="40">
        <v>2.5</v>
      </c>
      <c r="F50" s="41"/>
      <c r="G50" s="21">
        <f t="shared" si="1"/>
        <v>1.18371212121212</v>
      </c>
    </row>
    <row r="51" ht="17.25" spans="1:7">
      <c r="A51" s="26" t="s">
        <v>16</v>
      </c>
      <c r="B51" s="34"/>
      <c r="C51" s="26"/>
      <c r="D51" s="27"/>
      <c r="E51" s="39"/>
      <c r="F51" s="27"/>
      <c r="G51" s="23">
        <f>SUM(G44:G50)</f>
        <v>99.4881628787879</v>
      </c>
    </row>
    <row r="52" spans="1:7">
      <c r="A52" s="42" t="s">
        <v>54</v>
      </c>
      <c r="B52" s="43"/>
      <c r="C52" s="43"/>
      <c r="D52" s="43"/>
      <c r="E52" s="43"/>
      <c r="F52" s="43"/>
      <c r="G52" s="44"/>
    </row>
    <row r="53" ht="30" spans="1:7">
      <c r="A53" s="17" t="s">
        <v>35</v>
      </c>
      <c r="B53" s="17" t="s">
        <v>48</v>
      </c>
      <c r="C53" s="18" t="s">
        <v>55</v>
      </c>
      <c r="D53" s="17" t="s">
        <v>56</v>
      </c>
      <c r="E53" s="17" t="s">
        <v>49</v>
      </c>
      <c r="F53" s="17" t="s">
        <v>50</v>
      </c>
      <c r="G53" s="17" t="s">
        <v>13</v>
      </c>
    </row>
    <row r="54" ht="15" spans="1:7">
      <c r="A54" s="20" t="s">
        <v>88</v>
      </c>
      <c r="B54" s="45">
        <v>46244103.63</v>
      </c>
      <c r="C54" s="20">
        <v>13777</v>
      </c>
      <c r="D54" s="20">
        <v>580</v>
      </c>
      <c r="E54" s="20">
        <v>50</v>
      </c>
      <c r="F54" s="20">
        <v>2.5</v>
      </c>
      <c r="G54" s="21">
        <f>IFERROR(B54/C54/E54/12/22/8*D54*F54,0)</f>
        <v>46.0899027086069</v>
      </c>
    </row>
    <row r="55" ht="17.25" spans="1:7">
      <c r="A55" s="20" t="s">
        <v>16</v>
      </c>
      <c r="B55" s="20"/>
      <c r="C55" s="20"/>
      <c r="D55" s="20"/>
      <c r="E55" s="20"/>
      <c r="F55" s="20"/>
      <c r="G55" s="33">
        <f>SUM(G54:G54)</f>
        <v>46.0899027086069</v>
      </c>
    </row>
    <row r="56" ht="15" spans="1:7">
      <c r="A56" s="24" t="s">
        <v>58</v>
      </c>
      <c r="B56" s="24"/>
      <c r="C56" s="24"/>
      <c r="D56" s="24"/>
      <c r="E56" s="24"/>
      <c r="F56" s="24"/>
      <c r="G56" s="24"/>
    </row>
    <row r="57" spans="1:7">
      <c r="A57" s="14" t="s">
        <v>59</v>
      </c>
      <c r="B57" s="15"/>
      <c r="C57" s="15"/>
      <c r="D57" s="15"/>
      <c r="E57" s="15"/>
      <c r="F57" s="16"/>
      <c r="G57" s="21">
        <f>(G9+G17+G31+G40+G51+G55)*G58</f>
        <v>389.249651805731</v>
      </c>
    </row>
    <row r="58" spans="1:7">
      <c r="A58" s="14" t="s">
        <v>60</v>
      </c>
      <c r="B58" s="15"/>
      <c r="C58" s="15"/>
      <c r="D58" s="15"/>
      <c r="E58" s="15"/>
      <c r="F58" s="16"/>
      <c r="G58" s="28">
        <v>0.18</v>
      </c>
    </row>
    <row r="59" spans="1:7">
      <c r="A59" s="46" t="s">
        <v>61</v>
      </c>
      <c r="B59" s="47"/>
      <c r="C59" s="47"/>
      <c r="D59" s="47"/>
      <c r="E59" s="47"/>
      <c r="F59" s="48"/>
      <c r="G59" s="28">
        <f>G60</f>
        <v>0.16</v>
      </c>
    </row>
    <row r="60" spans="1:7">
      <c r="A60" s="14" t="s">
        <v>62</v>
      </c>
      <c r="B60" s="15"/>
      <c r="C60" s="15"/>
      <c r="D60" s="15"/>
      <c r="E60" s="15"/>
      <c r="F60" s="16"/>
      <c r="G60" s="28">
        <v>0.16</v>
      </c>
    </row>
    <row r="61" ht="17.25" spans="1:7">
      <c r="A61" s="49" t="s">
        <v>16</v>
      </c>
      <c r="B61" s="50"/>
      <c r="C61" s="50"/>
      <c r="D61" s="50"/>
      <c r="E61" s="50"/>
      <c r="F61" s="51"/>
      <c r="G61" s="33">
        <f>G57+G59</f>
        <v>389.409651805731</v>
      </c>
    </row>
    <row r="62" ht="17.25" spans="1:7">
      <c r="A62" s="14" t="s">
        <v>63</v>
      </c>
      <c r="B62" s="15"/>
      <c r="C62" s="15"/>
      <c r="D62" s="15"/>
      <c r="E62" s="15"/>
      <c r="F62" s="16"/>
      <c r="G62" s="23">
        <f>G9+G17+G31+G35+G40+G51+G55+G61</f>
        <v>2737.90771739313</v>
      </c>
    </row>
    <row r="63" ht="15" spans="1:7">
      <c r="A63" s="46" t="s">
        <v>64</v>
      </c>
      <c r="B63" s="47"/>
      <c r="C63" s="47"/>
      <c r="D63" s="47"/>
      <c r="E63" s="47"/>
      <c r="F63" s="47"/>
      <c r="G63" s="48"/>
    </row>
    <row r="84" ht="13.5"/>
  </sheetData>
  <mergeCells count="98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A18:G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C30:D30"/>
    <mergeCell ref="E30:F30"/>
    <mergeCell ref="C31:D31"/>
    <mergeCell ref="E31:F31"/>
    <mergeCell ref="A32:G32"/>
    <mergeCell ref="C33:D33"/>
    <mergeCell ref="E33:F33"/>
    <mergeCell ref="C34:D34"/>
    <mergeCell ref="E34:F34"/>
    <mergeCell ref="C35:D35"/>
    <mergeCell ref="E35:F35"/>
    <mergeCell ref="A36:G36"/>
    <mergeCell ref="C37:D37"/>
    <mergeCell ref="E37:F37"/>
    <mergeCell ref="C38:D38"/>
    <mergeCell ref="E38:F38"/>
    <mergeCell ref="C39:D39"/>
    <mergeCell ref="E39:F39"/>
    <mergeCell ref="C40:D40"/>
    <mergeCell ref="E40:F40"/>
    <mergeCell ref="A41:G41"/>
    <mergeCell ref="A42:G42"/>
    <mergeCell ref="C43:D43"/>
    <mergeCell ref="E43:F43"/>
    <mergeCell ref="C44:D44"/>
    <mergeCell ref="E44:F44"/>
    <mergeCell ref="C45:D45"/>
    <mergeCell ref="E45:F45"/>
    <mergeCell ref="C46:D46"/>
    <mergeCell ref="E46:F46"/>
    <mergeCell ref="C47:D47"/>
    <mergeCell ref="E47:F47"/>
    <mergeCell ref="C48:D48"/>
    <mergeCell ref="E48:F48"/>
    <mergeCell ref="C49:D49"/>
    <mergeCell ref="E49:F49"/>
    <mergeCell ref="C50:D50"/>
    <mergeCell ref="E50:F50"/>
    <mergeCell ref="C51:D51"/>
    <mergeCell ref="E51:F51"/>
    <mergeCell ref="A52:G52"/>
    <mergeCell ref="A56:G56"/>
    <mergeCell ref="A57:F57"/>
    <mergeCell ref="A58:F58"/>
    <mergeCell ref="A59:F59"/>
    <mergeCell ref="A60:F60"/>
    <mergeCell ref="A61:F61"/>
    <mergeCell ref="A62:F62"/>
    <mergeCell ref="A63:G63"/>
  </mergeCells>
  <pageMargins left="0.7" right="0.7" top="0.354166666666667" bottom="0.275" header="0.3" footer="0.3"/>
  <pageSetup paperSize="9" scale="73" orientation="portrait"/>
  <headerFooter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60"/>
  <sheetViews>
    <sheetView workbookViewId="0">
      <selection activeCell="A14" sqref="$A14:$XFD14"/>
    </sheetView>
  </sheetViews>
  <sheetFormatPr defaultColWidth="8.75" defaultRowHeight="16.5"/>
  <cols>
    <col min="1" max="1" width="13.3666666666667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75</v>
      </c>
      <c r="C4" s="10" t="s">
        <v>6</v>
      </c>
      <c r="D4" s="11" t="s">
        <v>76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1</v>
      </c>
      <c r="C7" s="18">
        <v>1</v>
      </c>
      <c r="D7" s="19"/>
      <c r="E7" s="18">
        <v>96.35</v>
      </c>
      <c r="F7" s="19"/>
      <c r="G7" s="21">
        <f>B7*C7*E7</f>
        <v>96.35</v>
      </c>
    </row>
    <row r="8" ht="16.15" customHeight="1" spans="1:12">
      <c r="A8" s="20" t="s">
        <v>15</v>
      </c>
      <c r="B8" s="20">
        <v>1</v>
      </c>
      <c r="C8" s="18">
        <v>1</v>
      </c>
      <c r="D8" s="19"/>
      <c r="E8" s="18">
        <v>206.68</v>
      </c>
      <c r="F8" s="19"/>
      <c r="G8" s="21">
        <f>B8*C8*E8</f>
        <v>206.68</v>
      </c>
    </row>
    <row r="9" ht="16.15" customHeight="1" spans="1:12">
      <c r="A9" s="22"/>
      <c r="B9" s="20"/>
      <c r="C9" s="18"/>
      <c r="D9" s="19"/>
      <c r="E9" s="18"/>
      <c r="F9" s="19"/>
      <c r="G9" s="20"/>
    </row>
    <row r="10" ht="16.15" customHeight="1" spans="1:12">
      <c r="A10" s="20" t="s">
        <v>16</v>
      </c>
      <c r="B10" s="20"/>
      <c r="C10" s="18"/>
      <c r="D10" s="19"/>
      <c r="E10" s="18"/>
      <c r="F10" s="19"/>
      <c r="G10" s="23">
        <f>SUM(G7:G9)</f>
        <v>303.03</v>
      </c>
    </row>
    <row r="11" ht="16.15" customHeight="1" spans="1:12">
      <c r="A11" s="24" t="s">
        <v>17</v>
      </c>
      <c r="B11" s="24"/>
      <c r="C11" s="24"/>
      <c r="D11" s="24"/>
      <c r="E11" s="24"/>
      <c r="F11" s="24"/>
      <c r="G11" s="24"/>
    </row>
    <row r="12" ht="16.15" customHeight="1" spans="1:12">
      <c r="A12" s="25" t="s">
        <v>18</v>
      </c>
      <c r="B12" s="25"/>
      <c r="C12" s="25"/>
      <c r="D12" s="25"/>
      <c r="E12" s="25"/>
      <c r="F12" s="25"/>
      <c r="G12" s="25"/>
    </row>
    <row r="13" ht="16.15" customHeight="1" spans="1:12">
      <c r="A13" s="20" t="s">
        <v>19</v>
      </c>
      <c r="B13" s="20" t="s">
        <v>20</v>
      </c>
      <c r="C13" s="26" t="s">
        <v>21</v>
      </c>
      <c r="D13" s="27"/>
      <c r="E13" s="26" t="s">
        <v>22</v>
      </c>
      <c r="F13" s="27"/>
      <c r="G13" s="20" t="s">
        <v>13</v>
      </c>
    </row>
    <row r="14" ht="17.25" spans="1:12">
      <c r="A14" s="20"/>
      <c r="B14" s="22"/>
      <c r="C14" s="26"/>
      <c r="D14" s="27"/>
      <c r="E14" s="26"/>
      <c r="F14" s="27"/>
      <c r="G14" s="28">
        <f>C14*E14</f>
        <v>0</v>
      </c>
    </row>
    <row r="15" ht="17.25" spans="1:12">
      <c r="A15" s="20" t="s">
        <v>16</v>
      </c>
      <c r="B15" s="22"/>
      <c r="C15" s="26"/>
      <c r="D15" s="27"/>
      <c r="E15" s="26"/>
      <c r="F15" s="27"/>
      <c r="G15" s="23">
        <f>SUM(G14:G14)</f>
        <v>0</v>
      </c>
    </row>
    <row r="16" spans="1:12">
      <c r="A16" s="14" t="s">
        <v>23</v>
      </c>
      <c r="B16" s="15"/>
      <c r="C16" s="15"/>
      <c r="D16" s="15"/>
      <c r="E16" s="15"/>
      <c r="F16" s="15"/>
      <c r="G16" s="16"/>
    </row>
    <row r="17" spans="1:7">
      <c r="A17" s="20" t="s">
        <v>19</v>
      </c>
      <c r="B17" s="20" t="s">
        <v>20</v>
      </c>
      <c r="C17" s="26" t="s">
        <v>21</v>
      </c>
      <c r="D17" s="27"/>
      <c r="E17" s="26" t="s">
        <v>22</v>
      </c>
      <c r="F17" s="27"/>
      <c r="G17" s="20" t="s">
        <v>13</v>
      </c>
    </row>
    <row r="18" spans="1:7">
      <c r="A18" s="20" t="s">
        <v>24</v>
      </c>
      <c r="B18" s="20" t="s">
        <v>25</v>
      </c>
      <c r="C18" s="26">
        <v>2</v>
      </c>
      <c r="D18" s="27"/>
      <c r="E18" s="26">
        <v>0.32</v>
      </c>
      <c r="F18" s="27"/>
      <c r="G18" s="28">
        <f>C18*E18</f>
        <v>0.64</v>
      </c>
    </row>
    <row r="19" spans="1:7">
      <c r="A19" s="20" t="s">
        <v>26</v>
      </c>
      <c r="B19" s="20" t="s">
        <v>25</v>
      </c>
      <c r="C19" s="26">
        <v>2</v>
      </c>
      <c r="D19" s="27"/>
      <c r="E19" s="26">
        <v>0.45</v>
      </c>
      <c r="F19" s="27"/>
      <c r="G19" s="28">
        <f>C19*E19</f>
        <v>0.9</v>
      </c>
    </row>
    <row r="20" ht="29.25" spans="1:7">
      <c r="A20" s="20" t="s">
        <v>27</v>
      </c>
      <c r="B20" s="20" t="s">
        <v>28</v>
      </c>
      <c r="C20" s="26">
        <v>2</v>
      </c>
      <c r="D20" s="27"/>
      <c r="E20" s="26">
        <v>2.3</v>
      </c>
      <c r="F20" s="27"/>
      <c r="G20" s="28">
        <f>C20*E20</f>
        <v>4.6</v>
      </c>
    </row>
    <row r="21" spans="1:7">
      <c r="A21" s="20" t="s">
        <v>29</v>
      </c>
      <c r="B21" s="20" t="s">
        <v>25</v>
      </c>
      <c r="C21" s="26">
        <v>1</v>
      </c>
      <c r="D21" s="27"/>
      <c r="E21" s="26">
        <v>3.5</v>
      </c>
      <c r="F21" s="27"/>
      <c r="G21" s="28">
        <f>C21*E21</f>
        <v>3.5</v>
      </c>
    </row>
    <row r="22" spans="1:7">
      <c r="A22" s="20" t="s">
        <v>30</v>
      </c>
      <c r="B22" s="20" t="s">
        <v>31</v>
      </c>
      <c r="C22" s="26">
        <v>0.5</v>
      </c>
      <c r="D22" s="27"/>
      <c r="E22" s="26">
        <v>5.7</v>
      </c>
      <c r="F22" s="27"/>
      <c r="G22" s="28">
        <f>C22*E22</f>
        <v>2.85</v>
      </c>
    </row>
    <row r="23" ht="17.25" spans="1:7">
      <c r="A23" s="29" t="s">
        <v>16</v>
      </c>
      <c r="B23" s="30"/>
      <c r="C23" s="31"/>
      <c r="D23" s="32"/>
      <c r="E23" s="31"/>
      <c r="F23" s="32"/>
      <c r="G23" s="33">
        <f>SUM(G18:G22)</f>
        <v>12.49</v>
      </c>
    </row>
    <row r="24" spans="1:7">
      <c r="A24" s="24" t="s">
        <v>34</v>
      </c>
      <c r="B24" s="24"/>
      <c r="C24" s="24"/>
      <c r="D24" s="24"/>
      <c r="E24" s="24"/>
      <c r="F24" s="24"/>
      <c r="G24" s="24"/>
    </row>
    <row r="25" spans="1:7">
      <c r="A25" s="20" t="s">
        <v>35</v>
      </c>
      <c r="B25" s="20" t="s">
        <v>36</v>
      </c>
      <c r="C25" s="26" t="s">
        <v>21</v>
      </c>
      <c r="D25" s="27"/>
      <c r="E25" s="26" t="s">
        <v>37</v>
      </c>
      <c r="F25" s="27"/>
      <c r="G25" s="20" t="s">
        <v>38</v>
      </c>
    </row>
    <row r="26" ht="17.25" spans="1:7">
      <c r="A26" s="20"/>
      <c r="B26" s="22"/>
      <c r="C26" s="26"/>
      <c r="D26" s="27"/>
      <c r="E26" s="26"/>
      <c r="F26" s="27"/>
      <c r="G26" s="23">
        <f>C26*E26</f>
        <v>0</v>
      </c>
    </row>
    <row r="27" ht="17.25" spans="1:7">
      <c r="A27" s="20" t="s">
        <v>16</v>
      </c>
      <c r="B27" s="22"/>
      <c r="C27" s="26"/>
      <c r="D27" s="27"/>
      <c r="E27" s="26"/>
      <c r="F27" s="27"/>
      <c r="G27" s="23">
        <f>SUM(G26:G26)</f>
        <v>0</v>
      </c>
    </row>
    <row r="28" spans="1:7">
      <c r="A28" s="14" t="s">
        <v>39</v>
      </c>
      <c r="B28" s="15"/>
      <c r="C28" s="15"/>
      <c r="D28" s="15"/>
      <c r="E28" s="15"/>
      <c r="F28" s="15"/>
      <c r="G28" s="16"/>
    </row>
    <row r="29" spans="1:7">
      <c r="A29" s="20" t="s">
        <v>35</v>
      </c>
      <c r="B29" s="20" t="s">
        <v>36</v>
      </c>
      <c r="C29" s="26" t="s">
        <v>40</v>
      </c>
      <c r="D29" s="27"/>
      <c r="E29" s="26" t="s">
        <v>22</v>
      </c>
      <c r="F29" s="27"/>
      <c r="G29" s="20" t="s">
        <v>13</v>
      </c>
    </row>
    <row r="30" spans="1:7">
      <c r="A30" s="20" t="s">
        <v>41</v>
      </c>
      <c r="B30" s="20" t="s">
        <v>42</v>
      </c>
      <c r="C30" s="26">
        <v>1</v>
      </c>
      <c r="D30" s="27"/>
      <c r="E30" s="26">
        <v>1.74</v>
      </c>
      <c r="F30" s="27"/>
      <c r="G30" s="21">
        <f>C30*E30</f>
        <v>1.74</v>
      </c>
    </row>
    <row r="31" spans="1:7">
      <c r="A31" s="20" t="s">
        <v>43</v>
      </c>
      <c r="B31" s="20" t="s">
        <v>44</v>
      </c>
      <c r="C31" s="26">
        <v>2</v>
      </c>
      <c r="D31" s="27"/>
      <c r="E31" s="26">
        <v>0.75</v>
      </c>
      <c r="F31" s="27"/>
      <c r="G31" s="21">
        <f>C31*E31</f>
        <v>1.5</v>
      </c>
    </row>
    <row r="32" ht="17.25" spans="1:7">
      <c r="A32" s="20" t="s">
        <v>16</v>
      </c>
      <c r="B32" s="34"/>
      <c r="C32" s="26"/>
      <c r="D32" s="27"/>
      <c r="E32" s="26"/>
      <c r="F32" s="27"/>
      <c r="G32" s="23">
        <f>SUM(G30:G31)</f>
        <v>3.24</v>
      </c>
    </row>
    <row r="33" spans="1:7">
      <c r="A33" s="14" t="s">
        <v>45</v>
      </c>
      <c r="B33" s="15"/>
      <c r="C33" s="15"/>
      <c r="D33" s="15"/>
      <c r="E33" s="15"/>
      <c r="F33" s="15"/>
      <c r="G33" s="16"/>
    </row>
    <row r="34" spans="1:7">
      <c r="A34" s="35" t="s">
        <v>46</v>
      </c>
      <c r="B34" s="36"/>
      <c r="C34" s="36"/>
      <c r="D34" s="36"/>
      <c r="E34" s="15"/>
      <c r="F34" s="15"/>
      <c r="G34" s="16"/>
    </row>
    <row r="35" spans="1:7">
      <c r="A35" s="37" t="s">
        <v>47</v>
      </c>
      <c r="B35" s="37" t="s">
        <v>48</v>
      </c>
      <c r="C35" s="37" t="s">
        <v>49</v>
      </c>
      <c r="D35" s="38"/>
      <c r="E35" s="39" t="s">
        <v>50</v>
      </c>
      <c r="F35" s="27"/>
      <c r="G35" s="20" t="s">
        <v>13</v>
      </c>
    </row>
    <row r="36" spans="1:7">
      <c r="A36" s="20" t="s">
        <v>51</v>
      </c>
      <c r="B36" s="20">
        <v>180000</v>
      </c>
      <c r="C36" s="52">
        <v>5</v>
      </c>
      <c r="D36" s="38"/>
      <c r="E36" s="40">
        <v>1</v>
      </c>
      <c r="F36" s="41"/>
      <c r="G36" s="21">
        <f>IFERROR(B36/C36/12/22/8*E36,0)</f>
        <v>17.0454545454545</v>
      </c>
    </row>
    <row r="37" spans="1:7">
      <c r="A37" s="20" t="s">
        <v>77</v>
      </c>
      <c r="B37" s="20">
        <v>138000</v>
      </c>
      <c r="C37" s="26">
        <v>5</v>
      </c>
      <c r="D37" s="27"/>
      <c r="E37" s="39">
        <v>1</v>
      </c>
      <c r="F37" s="27"/>
      <c r="G37" s="21">
        <f>IFERROR(B37/C37/12/22/8*E37,0)</f>
        <v>13.0681818181818</v>
      </c>
    </row>
    <row r="38" spans="1:7">
      <c r="A38" s="26" t="s">
        <v>52</v>
      </c>
      <c r="B38" s="20">
        <v>4000</v>
      </c>
      <c r="C38" s="26">
        <v>5</v>
      </c>
      <c r="D38" s="27"/>
      <c r="E38" s="39">
        <v>1</v>
      </c>
      <c r="F38" s="27"/>
      <c r="G38" s="21">
        <f>IFERROR(B38/C38/12/22/8*E38,0)</f>
        <v>0.378787878787879</v>
      </c>
    </row>
    <row r="39" spans="1:7">
      <c r="A39" s="26" t="s">
        <v>53</v>
      </c>
      <c r="B39" s="20">
        <v>3550</v>
      </c>
      <c r="C39" s="26">
        <v>5</v>
      </c>
      <c r="D39" s="27"/>
      <c r="E39" s="39">
        <v>1</v>
      </c>
      <c r="F39" s="27"/>
      <c r="G39" s="21">
        <f>IFERROR(B39/C39/12/22/8*E39,0)</f>
        <v>0.336174242424242</v>
      </c>
    </row>
    <row r="40" ht="17.25" spans="1:7">
      <c r="A40" s="26" t="s">
        <v>16</v>
      </c>
      <c r="B40" s="34"/>
      <c r="C40" s="26"/>
      <c r="D40" s="27"/>
      <c r="E40" s="39"/>
      <c r="F40" s="27"/>
      <c r="G40" s="23">
        <f>SUM(G36:G39)</f>
        <v>30.8285984848485</v>
      </c>
    </row>
    <row r="41" spans="1:7">
      <c r="A41" s="42" t="s">
        <v>54</v>
      </c>
      <c r="B41" s="43"/>
      <c r="C41" s="43"/>
      <c r="D41" s="43"/>
      <c r="E41" s="43"/>
      <c r="F41" s="43"/>
      <c r="G41" s="44"/>
    </row>
    <row r="42" ht="30" spans="1:7">
      <c r="A42" s="17" t="s">
        <v>35</v>
      </c>
      <c r="B42" s="17" t="s">
        <v>48</v>
      </c>
      <c r="C42" s="18" t="s">
        <v>55</v>
      </c>
      <c r="D42" s="17" t="s">
        <v>56</v>
      </c>
      <c r="E42" s="17" t="s">
        <v>49</v>
      </c>
      <c r="F42" s="17" t="s">
        <v>50</v>
      </c>
      <c r="G42" s="17" t="s">
        <v>13</v>
      </c>
    </row>
    <row r="43" spans="1:7">
      <c r="A43" s="20" t="s">
        <v>57</v>
      </c>
      <c r="B43" s="45">
        <v>222587884.15</v>
      </c>
      <c r="C43" s="20">
        <v>35669.45</v>
      </c>
      <c r="D43" s="20">
        <v>282</v>
      </c>
      <c r="E43" s="20">
        <v>50</v>
      </c>
      <c r="F43" s="20">
        <v>1</v>
      </c>
      <c r="G43" s="21">
        <f>IFERROR(B43/C43/E43/12/22/8*D43*F43,0)</f>
        <v>16.6644236732408</v>
      </c>
    </row>
    <row r="44" spans="1:7">
      <c r="A44" s="20"/>
      <c r="B44" s="20"/>
      <c r="C44" s="20"/>
      <c r="D44" s="20"/>
      <c r="E44" s="20"/>
      <c r="F44" s="20"/>
      <c r="G44" s="21">
        <f>IFERROR(B44/C44/E44/12/22/8*D44*F44,0)</f>
        <v>0</v>
      </c>
    </row>
    <row r="45" ht="17.25" spans="1:7">
      <c r="A45" s="20" t="s">
        <v>16</v>
      </c>
      <c r="B45" s="20"/>
      <c r="C45" s="20"/>
      <c r="D45" s="20"/>
      <c r="E45" s="20"/>
      <c r="F45" s="20"/>
      <c r="G45" s="33">
        <f>SUM(G43:G44)</f>
        <v>16.6644236732408</v>
      </c>
    </row>
    <row r="46" spans="1:7">
      <c r="A46" s="24" t="s">
        <v>58</v>
      </c>
      <c r="B46" s="24"/>
      <c r="C46" s="24"/>
      <c r="D46" s="24"/>
      <c r="E46" s="24"/>
      <c r="F46" s="24"/>
      <c r="G46" s="24"/>
    </row>
    <row r="47" spans="1:7">
      <c r="A47" s="14" t="s">
        <v>59</v>
      </c>
      <c r="B47" s="15"/>
      <c r="C47" s="15"/>
      <c r="D47" s="15"/>
      <c r="E47" s="15"/>
      <c r="F47" s="16"/>
      <c r="G47" s="21">
        <f>(G10+G15+G23+G32+G40+G45)*G48</f>
        <v>65.9255439884561</v>
      </c>
    </row>
    <row r="48" spans="1:7">
      <c r="A48" s="14" t="s">
        <v>60</v>
      </c>
      <c r="B48" s="15"/>
      <c r="C48" s="15"/>
      <c r="D48" s="15"/>
      <c r="E48" s="15"/>
      <c r="F48" s="16"/>
      <c r="G48" s="28">
        <v>0.18</v>
      </c>
    </row>
    <row r="49" spans="1:7">
      <c r="A49" s="46" t="s">
        <v>61</v>
      </c>
      <c r="B49" s="47"/>
      <c r="C49" s="47"/>
      <c r="D49" s="47"/>
      <c r="E49" s="47"/>
      <c r="F49" s="48"/>
      <c r="G49" s="28">
        <f>G50</f>
        <v>0.16</v>
      </c>
    </row>
    <row r="50" spans="1:7">
      <c r="A50" s="14" t="s">
        <v>62</v>
      </c>
      <c r="B50" s="15"/>
      <c r="C50" s="15"/>
      <c r="D50" s="15"/>
      <c r="E50" s="15"/>
      <c r="F50" s="16"/>
      <c r="G50" s="28">
        <v>0.16</v>
      </c>
    </row>
    <row r="51" ht="17.25" spans="1:7">
      <c r="A51" s="49" t="s">
        <v>16</v>
      </c>
      <c r="B51" s="50"/>
      <c r="C51" s="50"/>
      <c r="D51" s="50"/>
      <c r="E51" s="50"/>
      <c r="F51" s="51"/>
      <c r="G51" s="33">
        <f>G47+G49</f>
        <v>66.0855439884561</v>
      </c>
    </row>
    <row r="52" ht="17.25" spans="1:7">
      <c r="A52" s="14" t="s">
        <v>63</v>
      </c>
      <c r="B52" s="15"/>
      <c r="C52" s="15"/>
      <c r="D52" s="15"/>
      <c r="E52" s="15"/>
      <c r="F52" s="16"/>
      <c r="G52" s="23">
        <f>G10+G15+G23+G27+G32+G40+G45+G51</f>
        <v>432.338566146545</v>
      </c>
    </row>
    <row r="53" spans="1:7">
      <c r="A53" s="46" t="s">
        <v>64</v>
      </c>
      <c r="B53" s="47"/>
      <c r="C53" s="47"/>
      <c r="D53" s="47"/>
      <c r="E53" s="47"/>
      <c r="F53" s="47"/>
      <c r="G53" s="48"/>
    </row>
    <row r="54" s="7" customFormat="1" ht="14.25" spans="1:7">
      <c r="A54" s="125"/>
      <c r="B54" s="13"/>
      <c r="C54" s="126"/>
    </row>
    <row r="57" s="7" customFormat="1" ht="14.25" spans="1:7">
      <c r="A57" s="108"/>
      <c r="B57" s="108"/>
    </row>
    <row r="58" s="7" customFormat="1" ht="14.25" spans="1:7">
      <c r="A58" s="108"/>
      <c r="B58" s="108"/>
    </row>
    <row r="59" s="7" customFormat="1" ht="14.25" spans="1:7">
      <c r="A59" s="53"/>
      <c r="B59" s="53"/>
      <c r="C59" s="53"/>
      <c r="D59" s="53"/>
      <c r="E59" s="53"/>
      <c r="F59" s="53"/>
      <c r="G59" s="53"/>
    </row>
    <row r="60" s="53" customFormat="1" ht="11.25"/>
  </sheetData>
  <mergeCells count="77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C10:D10"/>
    <mergeCell ref="E10:F10"/>
    <mergeCell ref="A11:G11"/>
    <mergeCell ref="A12:G12"/>
    <mergeCell ref="C13:D13"/>
    <mergeCell ref="E13:F13"/>
    <mergeCell ref="C14:D14"/>
    <mergeCell ref="E14:F14"/>
    <mergeCell ref="C15:D15"/>
    <mergeCell ref="E15:F15"/>
    <mergeCell ref="A16:G16"/>
    <mergeCell ref="C17:D17"/>
    <mergeCell ref="E17:F17"/>
    <mergeCell ref="C18:D18"/>
    <mergeCell ref="E18:F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A24:G24"/>
    <mergeCell ref="C25:D25"/>
    <mergeCell ref="E25:F25"/>
    <mergeCell ref="C26:D26"/>
    <mergeCell ref="E26:F26"/>
    <mergeCell ref="C27:D27"/>
    <mergeCell ref="E27:F27"/>
    <mergeCell ref="A28:G28"/>
    <mergeCell ref="C29:D29"/>
    <mergeCell ref="E29:F29"/>
    <mergeCell ref="C30:D30"/>
    <mergeCell ref="E30:F30"/>
    <mergeCell ref="C31:D31"/>
    <mergeCell ref="E31:F31"/>
    <mergeCell ref="C32:D32"/>
    <mergeCell ref="E32:F32"/>
    <mergeCell ref="A33:G33"/>
    <mergeCell ref="A34:G34"/>
    <mergeCell ref="C35:D35"/>
    <mergeCell ref="E35:F35"/>
    <mergeCell ref="C36:D36"/>
    <mergeCell ref="E36:F36"/>
    <mergeCell ref="C37:D37"/>
    <mergeCell ref="E37:F37"/>
    <mergeCell ref="C38:D38"/>
    <mergeCell ref="E38:F38"/>
    <mergeCell ref="C39:D39"/>
    <mergeCell ref="E39:F39"/>
    <mergeCell ref="C40:D40"/>
    <mergeCell ref="E40:F40"/>
    <mergeCell ref="A41:G41"/>
    <mergeCell ref="A46:G46"/>
    <mergeCell ref="A47:F47"/>
    <mergeCell ref="A48:F48"/>
    <mergeCell ref="A49:F49"/>
    <mergeCell ref="A50:F50"/>
    <mergeCell ref="A51:F51"/>
    <mergeCell ref="A52:F52"/>
    <mergeCell ref="A53:G53"/>
    <mergeCell ref="A54:B54"/>
  </mergeCells>
  <pageMargins left="0.7" right="0.7" top="0.432638888888889" bottom="0.314583333333333" header="0.3" footer="0.3"/>
  <pageSetup paperSize="9" scale="83" orientation="portrait"/>
  <headerFooter/>
  <legacyDrawing r:id="rId2"/>
</worksheet>
</file>

<file path=xl/worksheets/sheet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50"/>
  <sheetViews>
    <sheetView workbookViewId="0">
      <selection activeCell="A51" sqref="$A51:$XFD64"/>
    </sheetView>
  </sheetViews>
  <sheetFormatPr defaultColWidth="8.75" defaultRowHeight="16.5"/>
  <cols>
    <col min="1" max="1" width="13.3666666666667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223</v>
      </c>
      <c r="C4" s="10" t="s">
        <v>6</v>
      </c>
      <c r="D4" s="11" t="s">
        <v>224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ht="15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2</v>
      </c>
      <c r="C7" s="18">
        <v>1</v>
      </c>
      <c r="D7" s="19"/>
      <c r="E7" s="18">
        <v>96.35</v>
      </c>
      <c r="F7" s="19"/>
      <c r="G7" s="21">
        <f>B7*C7*E7</f>
        <v>192.7</v>
      </c>
    </row>
    <row r="8" ht="16.15" customHeight="1" spans="1:12">
      <c r="A8" s="20" t="s">
        <v>15</v>
      </c>
      <c r="B8" s="20">
        <v>2</v>
      </c>
      <c r="C8" s="18">
        <v>1</v>
      </c>
      <c r="D8" s="19"/>
      <c r="E8" s="18">
        <v>206.68</v>
      </c>
      <c r="F8" s="19"/>
      <c r="G8" s="21">
        <f>B8*C8*E8</f>
        <v>413.36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606.06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ht="17.25" spans="1:12">
      <c r="A13" s="20"/>
      <c r="B13" s="22"/>
      <c r="C13" s="26"/>
      <c r="D13" s="27"/>
      <c r="E13" s="26"/>
      <c r="F13" s="27"/>
      <c r="G13" s="21"/>
    </row>
    <row r="14" ht="17.25" spans="1:12">
      <c r="A14" s="20" t="s">
        <v>16</v>
      </c>
      <c r="B14" s="22"/>
      <c r="C14" s="26"/>
      <c r="D14" s="27"/>
      <c r="E14" s="26"/>
      <c r="F14" s="27"/>
      <c r="G14" s="23">
        <v>0</v>
      </c>
    </row>
    <row r="15" spans="1:12">
      <c r="A15" s="14" t="s">
        <v>23</v>
      </c>
      <c r="B15" s="15"/>
      <c r="C15" s="15"/>
      <c r="D15" s="15"/>
      <c r="E15" s="15"/>
      <c r="F15" s="15"/>
      <c r="G15" s="16"/>
    </row>
    <row r="16" spans="1:12">
      <c r="A16" s="20" t="s">
        <v>19</v>
      </c>
      <c r="B16" s="20" t="s">
        <v>20</v>
      </c>
      <c r="C16" s="26" t="s">
        <v>21</v>
      </c>
      <c r="D16" s="27"/>
      <c r="E16" s="26" t="s">
        <v>22</v>
      </c>
      <c r="F16" s="27"/>
      <c r="G16" s="20" t="s">
        <v>13</v>
      </c>
    </row>
    <row r="17" ht="17.25" spans="1:7">
      <c r="A17" s="29"/>
      <c r="B17" s="30"/>
      <c r="C17" s="26"/>
      <c r="D17" s="27"/>
      <c r="E17" s="31"/>
      <c r="F17" s="32"/>
      <c r="G17" s="28"/>
    </row>
    <row r="18" ht="17.25" spans="1:7">
      <c r="A18" s="29" t="s">
        <v>16</v>
      </c>
      <c r="B18" s="30"/>
      <c r="C18" s="31"/>
      <c r="D18" s="32"/>
      <c r="E18" s="31"/>
      <c r="F18" s="32"/>
      <c r="G18" s="33">
        <f>SUM(G17:G17)</f>
        <v>0</v>
      </c>
    </row>
    <row r="19" spans="1:7">
      <c r="A19" s="24" t="s">
        <v>34</v>
      </c>
      <c r="B19" s="24"/>
      <c r="C19" s="24"/>
      <c r="D19" s="24"/>
      <c r="E19" s="24"/>
      <c r="F19" s="24"/>
      <c r="G19" s="24"/>
    </row>
    <row r="20" ht="15" spans="1:7">
      <c r="A20" s="20" t="s">
        <v>35</v>
      </c>
      <c r="B20" s="20" t="s">
        <v>36</v>
      </c>
      <c r="C20" s="26" t="s">
        <v>21</v>
      </c>
      <c r="D20" s="27"/>
      <c r="E20" s="26" t="s">
        <v>37</v>
      </c>
      <c r="F20" s="27"/>
      <c r="G20" s="20" t="s">
        <v>38</v>
      </c>
    </row>
    <row r="21" ht="17.25" spans="1:7">
      <c r="A21" s="20"/>
      <c r="B21" s="22"/>
      <c r="C21" s="26"/>
      <c r="D21" s="27"/>
      <c r="E21" s="26"/>
      <c r="F21" s="27"/>
      <c r="G21" s="21">
        <f>C21*E21</f>
        <v>0</v>
      </c>
    </row>
    <row r="22" ht="17.25" spans="1:7">
      <c r="A22" s="20" t="s">
        <v>16</v>
      </c>
      <c r="B22" s="22"/>
      <c r="C22" s="26"/>
      <c r="D22" s="27"/>
      <c r="E22" s="26"/>
      <c r="F22" s="27"/>
      <c r="G22" s="21">
        <f>SUM(G21:G21)</f>
        <v>0</v>
      </c>
    </row>
    <row r="23" ht="15" spans="1:7">
      <c r="A23" s="14" t="s">
        <v>39</v>
      </c>
      <c r="B23" s="15"/>
      <c r="C23" s="15"/>
      <c r="D23" s="15"/>
      <c r="E23" s="15"/>
      <c r="F23" s="15"/>
      <c r="G23" s="16"/>
    </row>
    <row r="24" spans="1:7">
      <c r="A24" s="20" t="s">
        <v>35</v>
      </c>
      <c r="B24" s="20" t="s">
        <v>36</v>
      </c>
      <c r="C24" s="26" t="s">
        <v>40</v>
      </c>
      <c r="D24" s="27"/>
      <c r="E24" s="26" t="s">
        <v>22</v>
      </c>
      <c r="F24" s="27"/>
      <c r="G24" s="20" t="s">
        <v>13</v>
      </c>
    </row>
    <row r="25" spans="1:7">
      <c r="A25" s="20" t="s">
        <v>41</v>
      </c>
      <c r="B25" s="20" t="s">
        <v>42</v>
      </c>
      <c r="C25" s="26">
        <v>2</v>
      </c>
      <c r="D25" s="27"/>
      <c r="E25" s="26">
        <v>1.74</v>
      </c>
      <c r="F25" s="27"/>
      <c r="G25" s="21">
        <f>C25*E25</f>
        <v>3.48</v>
      </c>
    </row>
    <row r="26" spans="1:7">
      <c r="A26" s="20" t="s">
        <v>43</v>
      </c>
      <c r="B26" s="20" t="s">
        <v>44</v>
      </c>
      <c r="C26" s="26">
        <v>5</v>
      </c>
      <c r="D26" s="27"/>
      <c r="E26" s="26">
        <v>0.75</v>
      </c>
      <c r="F26" s="27"/>
      <c r="G26" s="21">
        <f>C26*E26</f>
        <v>3.75</v>
      </c>
    </row>
    <row r="27" ht="17.25" spans="1:7">
      <c r="A27" s="20" t="s">
        <v>16</v>
      </c>
      <c r="B27" s="34"/>
      <c r="C27" s="26"/>
      <c r="D27" s="27"/>
      <c r="E27" s="26"/>
      <c r="F27" s="27"/>
      <c r="G27" s="23">
        <f>SUM(G25:G26)</f>
        <v>7.23</v>
      </c>
    </row>
    <row r="28" spans="1:7">
      <c r="A28" s="14" t="s">
        <v>45</v>
      </c>
      <c r="B28" s="15"/>
      <c r="C28" s="15"/>
      <c r="D28" s="15"/>
      <c r="E28" s="15"/>
      <c r="F28" s="15"/>
      <c r="G28" s="16"/>
    </row>
    <row r="29" spans="1:7">
      <c r="A29" s="35" t="s">
        <v>46</v>
      </c>
      <c r="B29" s="36"/>
      <c r="C29" s="36"/>
      <c r="D29" s="36"/>
      <c r="E29" s="15"/>
      <c r="F29" s="15"/>
      <c r="G29" s="16"/>
    </row>
    <row r="30" spans="1:7">
      <c r="A30" s="37" t="s">
        <v>47</v>
      </c>
      <c r="B30" s="37" t="s">
        <v>48</v>
      </c>
      <c r="C30" s="37" t="s">
        <v>49</v>
      </c>
      <c r="D30" s="38"/>
      <c r="E30" s="39" t="s">
        <v>50</v>
      </c>
      <c r="F30" s="27"/>
      <c r="G30" s="20" t="s">
        <v>13</v>
      </c>
    </row>
    <row r="31" spans="1:7">
      <c r="A31" s="20" t="s">
        <v>51</v>
      </c>
      <c r="B31" s="20">
        <v>180000</v>
      </c>
      <c r="C31" s="52">
        <v>5</v>
      </c>
      <c r="D31" s="38"/>
      <c r="E31" s="40">
        <v>1</v>
      </c>
      <c r="F31" s="41"/>
      <c r="G31" s="21">
        <f t="shared" ref="G31:G37" si="0">IFERROR(B31/C31/12/22/8*E31,0)</f>
        <v>17.0454545454545</v>
      </c>
    </row>
    <row r="32" spans="1:7">
      <c r="A32" s="20" t="s">
        <v>77</v>
      </c>
      <c r="B32" s="20">
        <v>138000</v>
      </c>
      <c r="C32" s="26">
        <v>5</v>
      </c>
      <c r="D32" s="27"/>
      <c r="E32" s="39">
        <v>1</v>
      </c>
      <c r="F32" s="27"/>
      <c r="G32" s="21">
        <f t="shared" si="0"/>
        <v>13.0681818181818</v>
      </c>
    </row>
    <row r="33" spans="1:7">
      <c r="A33" s="26" t="s">
        <v>92</v>
      </c>
      <c r="B33" s="20">
        <v>88500</v>
      </c>
      <c r="C33" s="26">
        <v>5</v>
      </c>
      <c r="D33" s="27"/>
      <c r="E33" s="39">
        <v>1</v>
      </c>
      <c r="F33" s="27"/>
      <c r="G33" s="21">
        <f t="shared" si="0"/>
        <v>8.38068181818182</v>
      </c>
    </row>
    <row r="34" spans="1:7">
      <c r="A34" s="26" t="s">
        <v>86</v>
      </c>
      <c r="B34" s="20">
        <v>1188</v>
      </c>
      <c r="C34" s="26">
        <v>5</v>
      </c>
      <c r="D34" s="27"/>
      <c r="E34" s="39">
        <v>1</v>
      </c>
      <c r="F34" s="27"/>
      <c r="G34" s="21">
        <f t="shared" si="0"/>
        <v>0.1125</v>
      </c>
    </row>
    <row r="35" spans="1:7">
      <c r="A35" s="26" t="s">
        <v>52</v>
      </c>
      <c r="B35" s="20">
        <v>4000</v>
      </c>
      <c r="C35" s="26">
        <v>5</v>
      </c>
      <c r="D35" s="27"/>
      <c r="E35" s="39">
        <v>1</v>
      </c>
      <c r="F35" s="27"/>
      <c r="G35" s="21">
        <f t="shared" si="0"/>
        <v>0.378787878787879</v>
      </c>
    </row>
    <row r="36" spans="1:7">
      <c r="A36" s="26" t="s">
        <v>53</v>
      </c>
      <c r="B36" s="20">
        <v>3550</v>
      </c>
      <c r="C36" s="26">
        <v>5</v>
      </c>
      <c r="D36" s="27"/>
      <c r="E36" s="39">
        <v>1</v>
      </c>
      <c r="F36" s="27"/>
      <c r="G36" s="21">
        <f t="shared" si="0"/>
        <v>0.336174242424242</v>
      </c>
    </row>
    <row r="37" spans="1:7">
      <c r="A37" s="26" t="s">
        <v>87</v>
      </c>
      <c r="B37" s="20">
        <v>5000</v>
      </c>
      <c r="C37" s="26">
        <v>5</v>
      </c>
      <c r="D37" s="27"/>
      <c r="E37" s="39">
        <v>1</v>
      </c>
      <c r="F37" s="27"/>
      <c r="G37" s="21">
        <f t="shared" si="0"/>
        <v>0.473484848484848</v>
      </c>
    </row>
    <row r="38" ht="17.25" spans="1:7">
      <c r="A38" s="26" t="s">
        <v>16</v>
      </c>
      <c r="B38" s="34"/>
      <c r="C38" s="26"/>
      <c r="D38" s="27"/>
      <c r="E38" s="39"/>
      <c r="F38" s="27"/>
      <c r="G38" s="23">
        <f>SUM(G31:G37)</f>
        <v>39.7952651515152</v>
      </c>
    </row>
    <row r="39" spans="1:7">
      <c r="A39" s="42" t="s">
        <v>54</v>
      </c>
      <c r="B39" s="43"/>
      <c r="C39" s="43"/>
      <c r="D39" s="43"/>
      <c r="E39" s="43"/>
      <c r="F39" s="43"/>
      <c r="G39" s="44"/>
    </row>
    <row r="40" ht="30" spans="1:7">
      <c r="A40" s="17" t="s">
        <v>35</v>
      </c>
      <c r="B40" s="17" t="s">
        <v>48</v>
      </c>
      <c r="C40" s="18" t="s">
        <v>55</v>
      </c>
      <c r="D40" s="17" t="s">
        <v>56</v>
      </c>
      <c r="E40" s="17" t="s">
        <v>49</v>
      </c>
      <c r="F40" s="17" t="s">
        <v>50</v>
      </c>
      <c r="G40" s="17" t="s">
        <v>13</v>
      </c>
    </row>
    <row r="41" ht="15" spans="1:7">
      <c r="A41" s="20" t="s">
        <v>88</v>
      </c>
      <c r="B41" s="45">
        <v>46244103.63</v>
      </c>
      <c r="C41" s="20">
        <v>13777</v>
      </c>
      <c r="D41" s="20">
        <v>580</v>
      </c>
      <c r="E41" s="20">
        <v>50</v>
      </c>
      <c r="F41" s="20">
        <v>1</v>
      </c>
      <c r="G41" s="21">
        <f>IFERROR(B41/C41/E41/12/22/8*D41*F41,0)</f>
        <v>18.4359610834428</v>
      </c>
    </row>
    <row r="42" ht="17.25" spans="1:7">
      <c r="A42" s="20" t="s">
        <v>16</v>
      </c>
      <c r="B42" s="20"/>
      <c r="C42" s="20"/>
      <c r="D42" s="20"/>
      <c r="E42" s="20"/>
      <c r="F42" s="20"/>
      <c r="G42" s="33">
        <f>SUM(G41:G41)</f>
        <v>18.4359610834428</v>
      </c>
    </row>
    <row r="43" ht="15" spans="1:7">
      <c r="A43" s="24" t="s">
        <v>58</v>
      </c>
      <c r="B43" s="24"/>
      <c r="C43" s="24"/>
      <c r="D43" s="24"/>
      <c r="E43" s="24"/>
      <c r="F43" s="24"/>
      <c r="G43" s="24"/>
    </row>
    <row r="44" spans="1:7">
      <c r="A44" s="14" t="s">
        <v>59</v>
      </c>
      <c r="B44" s="15"/>
      <c r="C44" s="15"/>
      <c r="D44" s="15"/>
      <c r="E44" s="15"/>
      <c r="F44" s="16"/>
      <c r="G44" s="21">
        <f>(G9+G14+G18+G27+G38+G42)*G45</f>
        <v>120.873820722292</v>
      </c>
    </row>
    <row r="45" spans="1:7">
      <c r="A45" s="14" t="s">
        <v>60</v>
      </c>
      <c r="B45" s="15"/>
      <c r="C45" s="15"/>
      <c r="D45" s="15"/>
      <c r="E45" s="15"/>
      <c r="F45" s="16"/>
      <c r="G45" s="28">
        <v>0.18</v>
      </c>
    </row>
    <row r="46" spans="1:7">
      <c r="A46" s="46" t="s">
        <v>61</v>
      </c>
      <c r="B46" s="47"/>
      <c r="C46" s="47"/>
      <c r="D46" s="47"/>
      <c r="E46" s="47"/>
      <c r="F46" s="48"/>
      <c r="G46" s="28">
        <f>G47</f>
        <v>0.16</v>
      </c>
    </row>
    <row r="47" spans="1:7">
      <c r="A47" s="14" t="s">
        <v>62</v>
      </c>
      <c r="B47" s="15"/>
      <c r="C47" s="15"/>
      <c r="D47" s="15"/>
      <c r="E47" s="15"/>
      <c r="F47" s="16"/>
      <c r="G47" s="28">
        <v>0.16</v>
      </c>
    </row>
    <row r="48" ht="17.25" spans="1:7">
      <c r="A48" s="49" t="s">
        <v>16</v>
      </c>
      <c r="B48" s="50"/>
      <c r="C48" s="50"/>
      <c r="D48" s="50"/>
      <c r="E48" s="50"/>
      <c r="F48" s="51"/>
      <c r="G48" s="33">
        <f>G44+G46</f>
        <v>121.033820722292</v>
      </c>
    </row>
    <row r="49" ht="17.25" spans="1:7">
      <c r="A49" s="14" t="s">
        <v>63</v>
      </c>
      <c r="B49" s="15"/>
      <c r="C49" s="15"/>
      <c r="D49" s="15"/>
      <c r="E49" s="15"/>
      <c r="F49" s="16"/>
      <c r="G49" s="23">
        <f>G9+G14+G18+G22+G27+G38+G42+G48</f>
        <v>792.55504695725</v>
      </c>
    </row>
    <row r="50" ht="15" spans="1:7">
      <c r="A50" s="46" t="s">
        <v>64</v>
      </c>
      <c r="B50" s="47"/>
      <c r="C50" s="47"/>
      <c r="D50" s="47"/>
      <c r="E50" s="47"/>
      <c r="F50" s="47"/>
      <c r="G50" s="48"/>
    </row>
  </sheetData>
  <mergeCells count="72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A15:G15"/>
    <mergeCell ref="C16:D16"/>
    <mergeCell ref="E16:F16"/>
    <mergeCell ref="C17:D17"/>
    <mergeCell ref="E17:F17"/>
    <mergeCell ref="C18:D18"/>
    <mergeCell ref="E18:F18"/>
    <mergeCell ref="A19:G19"/>
    <mergeCell ref="C20:D20"/>
    <mergeCell ref="E20:F20"/>
    <mergeCell ref="C21:D21"/>
    <mergeCell ref="E21:F21"/>
    <mergeCell ref="C22:D22"/>
    <mergeCell ref="E22:F22"/>
    <mergeCell ref="A23:G23"/>
    <mergeCell ref="C24:D24"/>
    <mergeCell ref="E24:F24"/>
    <mergeCell ref="C25:D25"/>
    <mergeCell ref="E25:F25"/>
    <mergeCell ref="C26:D26"/>
    <mergeCell ref="E26:F26"/>
    <mergeCell ref="C27:D27"/>
    <mergeCell ref="E27:F27"/>
    <mergeCell ref="A28:G28"/>
    <mergeCell ref="A29:G29"/>
    <mergeCell ref="C30:D30"/>
    <mergeCell ref="E30:F30"/>
    <mergeCell ref="C31:D31"/>
    <mergeCell ref="E31:F31"/>
    <mergeCell ref="C32:D32"/>
    <mergeCell ref="E32:F32"/>
    <mergeCell ref="C33:D33"/>
    <mergeCell ref="E33:F33"/>
    <mergeCell ref="C34:D34"/>
    <mergeCell ref="E34:F34"/>
    <mergeCell ref="C35:D35"/>
    <mergeCell ref="E35:F35"/>
    <mergeCell ref="C36:D36"/>
    <mergeCell ref="E36:F36"/>
    <mergeCell ref="C37:D37"/>
    <mergeCell ref="E37:F37"/>
    <mergeCell ref="C38:D38"/>
    <mergeCell ref="E38:F38"/>
    <mergeCell ref="A39:G39"/>
    <mergeCell ref="A43:G43"/>
    <mergeCell ref="A44:F44"/>
    <mergeCell ref="A45:F45"/>
    <mergeCell ref="A46:F46"/>
    <mergeCell ref="A47:F47"/>
    <mergeCell ref="A48:F48"/>
    <mergeCell ref="A49:F49"/>
    <mergeCell ref="A50:G50"/>
  </mergeCells>
  <pageMargins left="0.7" right="0.7" top="0.75" bottom="0.75" header="0.3" footer="0.3"/>
  <pageSetup paperSize="9" scale="85" orientation="portrait"/>
  <headerFooter/>
  <legacyDrawing r:id="rId2"/>
</worksheet>
</file>

<file path=xl/worksheets/sheet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60"/>
  <sheetViews>
    <sheetView topLeftCell="A42" workbookViewId="0">
      <selection activeCell="A42" sqref="$A1:$XFD1048576"/>
    </sheetView>
  </sheetViews>
  <sheetFormatPr defaultColWidth="8.75" defaultRowHeight="16.5"/>
  <cols>
    <col min="1" max="1" width="23.5" style="54" customWidth="1"/>
    <col min="2" max="2" width="16" style="54" customWidth="1"/>
    <col min="3" max="3" width="10.8666666666667" style="54" customWidth="1"/>
    <col min="4" max="4" width="10.3666666666667" style="54" customWidth="1"/>
    <col min="5" max="5" width="11.3666666666667" style="54" customWidth="1"/>
    <col min="6" max="6" width="11.1333333333333" style="54" customWidth="1"/>
    <col min="7" max="7" width="15.1333333333333" style="54" customWidth="1"/>
    <col min="8" max="8" width="8.75" style="54"/>
    <col min="9" max="9" width="10.25" style="54" customWidth="1"/>
    <col min="10" max="11" width="8.75" style="54"/>
    <col min="12" max="12" width="9" style="54" customWidth="1"/>
    <col min="13" max="16384" width="8.75" style="54"/>
  </cols>
  <sheetData>
    <row r="1" spans="1:12">
      <c r="A1" s="54" t="s">
        <v>0</v>
      </c>
    </row>
    <row r="2" ht="25.5" customHeight="1" spans="1:12">
      <c r="A2" s="55" t="s">
        <v>1</v>
      </c>
      <c r="B2" s="55"/>
      <c r="C2" s="55"/>
      <c r="D2" s="55"/>
      <c r="E2" s="55"/>
      <c r="F2" s="55"/>
      <c r="G2" s="55"/>
      <c r="H2" s="56"/>
      <c r="I2" s="56"/>
      <c r="J2" s="56"/>
      <c r="K2" s="56"/>
      <c r="L2" s="56"/>
    </row>
    <row r="3" ht="30" customHeight="1" spans="1:12">
      <c r="A3" s="57" t="s">
        <v>2</v>
      </c>
      <c r="B3" s="58" t="s">
        <v>3</v>
      </c>
      <c r="C3" s="58"/>
      <c r="D3" s="58"/>
      <c r="E3" s="58"/>
      <c r="F3" s="58"/>
      <c r="G3" s="59"/>
      <c r="H3" s="60"/>
      <c r="I3" s="60"/>
      <c r="J3" s="60"/>
      <c r="K3" s="60"/>
    </row>
    <row r="4" spans="1:12">
      <c r="A4" s="61" t="s">
        <v>4</v>
      </c>
      <c r="B4" s="62" t="s">
        <v>225</v>
      </c>
      <c r="C4" s="63" t="s">
        <v>6</v>
      </c>
      <c r="D4" s="64" t="s">
        <v>226</v>
      </c>
      <c r="E4" s="64"/>
      <c r="F4" s="64"/>
      <c r="G4" s="65"/>
      <c r="H4" s="66"/>
      <c r="I4" s="66"/>
      <c r="J4" s="66"/>
      <c r="K4" s="66"/>
    </row>
    <row r="5" ht="16.15" customHeight="1" spans="1:12">
      <c r="A5" s="67" t="s">
        <v>8</v>
      </c>
      <c r="B5" s="68"/>
      <c r="C5" s="68"/>
      <c r="D5" s="68"/>
      <c r="E5" s="68"/>
      <c r="F5" s="68"/>
      <c r="G5" s="69"/>
    </row>
    <row r="6" ht="15" spans="1:12">
      <c r="A6" s="70" t="s">
        <v>9</v>
      </c>
      <c r="B6" s="70" t="s">
        <v>10</v>
      </c>
      <c r="C6" s="71" t="s">
        <v>11</v>
      </c>
      <c r="D6" s="72"/>
      <c r="E6" s="71" t="s">
        <v>12</v>
      </c>
      <c r="F6" s="72"/>
      <c r="G6" s="70" t="s">
        <v>13</v>
      </c>
    </row>
    <row r="7" ht="16.15" customHeight="1" spans="1:12">
      <c r="A7" s="73" t="s">
        <v>14</v>
      </c>
      <c r="B7" s="73">
        <v>2</v>
      </c>
      <c r="C7" s="71">
        <v>1.6</v>
      </c>
      <c r="D7" s="72"/>
      <c r="E7" s="71">
        <v>96.35</v>
      </c>
      <c r="F7" s="72"/>
      <c r="G7" s="74">
        <f>B7*C7*E7</f>
        <v>308.32</v>
      </c>
    </row>
    <row r="8" ht="16.15" customHeight="1" spans="1:12">
      <c r="A8" s="73" t="s">
        <v>15</v>
      </c>
      <c r="B8" s="73">
        <v>2</v>
      </c>
      <c r="C8" s="71">
        <v>1.6</v>
      </c>
      <c r="D8" s="72"/>
      <c r="E8" s="71">
        <v>206.68</v>
      </c>
      <c r="F8" s="72"/>
      <c r="G8" s="74">
        <f>B8*C8*E8</f>
        <v>661.376</v>
      </c>
    </row>
    <row r="9" ht="16.15" customHeight="1" spans="1:12">
      <c r="A9" s="73" t="s">
        <v>16</v>
      </c>
      <c r="B9" s="73"/>
      <c r="C9" s="71"/>
      <c r="D9" s="72"/>
      <c r="E9" s="71"/>
      <c r="F9" s="72"/>
      <c r="G9" s="75">
        <f>SUM(G7:G8)</f>
        <v>969.696</v>
      </c>
    </row>
    <row r="10" ht="16.15" customHeight="1" spans="1:12">
      <c r="A10" s="76" t="s">
        <v>17</v>
      </c>
      <c r="B10" s="76"/>
      <c r="C10" s="76"/>
      <c r="D10" s="76"/>
      <c r="E10" s="76"/>
      <c r="F10" s="76"/>
      <c r="G10" s="76"/>
    </row>
    <row r="11" ht="16.15" customHeight="1" spans="1:12">
      <c r="A11" s="77" t="s">
        <v>18</v>
      </c>
      <c r="B11" s="77"/>
      <c r="C11" s="77"/>
      <c r="D11" s="77"/>
      <c r="E11" s="77"/>
      <c r="F11" s="77"/>
      <c r="G11" s="77"/>
    </row>
    <row r="12" ht="16.15" customHeight="1" spans="1:12">
      <c r="A12" s="73" t="s">
        <v>19</v>
      </c>
      <c r="B12" s="73" t="s">
        <v>20</v>
      </c>
      <c r="C12" s="78" t="s">
        <v>21</v>
      </c>
      <c r="D12" s="79"/>
      <c r="E12" s="78" t="s">
        <v>22</v>
      </c>
      <c r="F12" s="79"/>
      <c r="G12" s="73" t="s">
        <v>13</v>
      </c>
    </row>
    <row r="13" spans="1:12">
      <c r="A13" s="73" t="s">
        <v>100</v>
      </c>
      <c r="B13" s="113" t="s">
        <v>33</v>
      </c>
      <c r="C13" s="78">
        <v>2</v>
      </c>
      <c r="D13" s="79"/>
      <c r="E13" s="78">
        <v>42</v>
      </c>
      <c r="F13" s="79"/>
      <c r="G13" s="80">
        <f>C13*E13</f>
        <v>84</v>
      </c>
    </row>
    <row r="14" ht="17.25" spans="1:12">
      <c r="A14" s="73" t="s">
        <v>99</v>
      </c>
      <c r="B14" s="81" t="s">
        <v>103</v>
      </c>
      <c r="C14" s="78">
        <v>1</v>
      </c>
      <c r="D14" s="79"/>
      <c r="E14" s="78">
        <v>0.33</v>
      </c>
      <c r="F14" s="79"/>
      <c r="G14" s="80">
        <f>C14*E14</f>
        <v>0.33</v>
      </c>
    </row>
    <row r="15" ht="17.25" spans="1:12">
      <c r="A15" s="73" t="s">
        <v>101</v>
      </c>
      <c r="B15" s="81" t="s">
        <v>33</v>
      </c>
      <c r="C15" s="78">
        <v>1</v>
      </c>
      <c r="D15" s="79"/>
      <c r="E15" s="78">
        <v>38</v>
      </c>
      <c r="F15" s="79"/>
      <c r="G15" s="80">
        <f>C15*E15</f>
        <v>38</v>
      </c>
    </row>
    <row r="16" ht="17.25" spans="1:12">
      <c r="A16" s="73" t="s">
        <v>102</v>
      </c>
      <c r="B16" s="81" t="s">
        <v>103</v>
      </c>
      <c r="C16" s="78">
        <v>1</v>
      </c>
      <c r="D16" s="79"/>
      <c r="E16" s="78">
        <v>10</v>
      </c>
      <c r="F16" s="79"/>
      <c r="G16" s="74">
        <f>C16*E16</f>
        <v>10</v>
      </c>
    </row>
    <row r="17" ht="17.25" spans="1:7">
      <c r="A17" s="73" t="s">
        <v>16</v>
      </c>
      <c r="B17" s="81"/>
      <c r="C17" s="78"/>
      <c r="D17" s="79"/>
      <c r="E17" s="78"/>
      <c r="F17" s="79"/>
      <c r="G17" s="75">
        <f>SUM(G13:G16)</f>
        <v>132.33</v>
      </c>
    </row>
    <row r="18" spans="1:7">
      <c r="A18" s="67" t="s">
        <v>23</v>
      </c>
      <c r="B18" s="68"/>
      <c r="C18" s="68"/>
      <c r="D18" s="68"/>
      <c r="E18" s="68"/>
      <c r="F18" s="68"/>
      <c r="G18" s="69"/>
    </row>
    <row r="19" spans="1:7">
      <c r="A19" s="73" t="s">
        <v>19</v>
      </c>
      <c r="B19" s="73" t="s">
        <v>20</v>
      </c>
      <c r="C19" s="78" t="s">
        <v>21</v>
      </c>
      <c r="D19" s="79"/>
      <c r="E19" s="78" t="s">
        <v>22</v>
      </c>
      <c r="F19" s="79"/>
      <c r="G19" s="73" t="s">
        <v>13</v>
      </c>
    </row>
    <row r="20" spans="1:7">
      <c r="A20" s="73" t="s">
        <v>24</v>
      </c>
      <c r="B20" s="73" t="s">
        <v>25</v>
      </c>
      <c r="C20" s="78">
        <v>4</v>
      </c>
      <c r="D20" s="79"/>
      <c r="E20" s="78">
        <v>0.32</v>
      </c>
      <c r="F20" s="79"/>
      <c r="G20" s="80">
        <f t="shared" ref="G20:G33" si="0">C20*E20</f>
        <v>1.28</v>
      </c>
    </row>
    <row r="21" spans="1:7">
      <c r="A21" s="73" t="s">
        <v>26</v>
      </c>
      <c r="B21" s="73" t="s">
        <v>25</v>
      </c>
      <c r="C21" s="78">
        <v>4</v>
      </c>
      <c r="D21" s="79"/>
      <c r="E21" s="78">
        <v>0.45</v>
      </c>
      <c r="F21" s="79"/>
      <c r="G21" s="80">
        <f t="shared" si="0"/>
        <v>1.8</v>
      </c>
    </row>
    <row r="22" spans="1:7">
      <c r="A22" s="73" t="s">
        <v>27</v>
      </c>
      <c r="B22" s="73" t="s">
        <v>28</v>
      </c>
      <c r="C22" s="78">
        <v>3</v>
      </c>
      <c r="D22" s="79"/>
      <c r="E22" s="78">
        <v>2.3</v>
      </c>
      <c r="F22" s="79"/>
      <c r="G22" s="80">
        <f t="shared" si="0"/>
        <v>6.9</v>
      </c>
    </row>
    <row r="23" spans="1:7">
      <c r="A23" s="73" t="s">
        <v>29</v>
      </c>
      <c r="B23" s="73" t="s">
        <v>25</v>
      </c>
      <c r="C23" s="78">
        <v>1</v>
      </c>
      <c r="D23" s="79"/>
      <c r="E23" s="78">
        <v>3.5</v>
      </c>
      <c r="F23" s="79"/>
      <c r="G23" s="80">
        <f t="shared" si="0"/>
        <v>3.5</v>
      </c>
    </row>
    <row r="24" spans="1:7">
      <c r="A24" s="73" t="s">
        <v>30</v>
      </c>
      <c r="B24" s="73" t="s">
        <v>31</v>
      </c>
      <c r="C24" s="78">
        <v>0.5</v>
      </c>
      <c r="D24" s="79"/>
      <c r="E24" s="78">
        <v>5.7</v>
      </c>
      <c r="F24" s="79"/>
      <c r="G24" s="80">
        <f t="shared" si="0"/>
        <v>2.85</v>
      </c>
    </row>
    <row r="25" spans="1:7">
      <c r="A25" s="73" t="s">
        <v>32</v>
      </c>
      <c r="B25" s="73" t="s">
        <v>33</v>
      </c>
      <c r="C25" s="78">
        <v>1</v>
      </c>
      <c r="D25" s="79"/>
      <c r="E25" s="78">
        <v>0.38</v>
      </c>
      <c r="F25" s="79"/>
      <c r="G25" s="80">
        <f t="shared" si="0"/>
        <v>0.38</v>
      </c>
    </row>
    <row r="26" spans="1:7">
      <c r="A26" s="73" t="s">
        <v>83</v>
      </c>
      <c r="B26" s="73" t="s">
        <v>84</v>
      </c>
      <c r="C26" s="78">
        <v>2</v>
      </c>
      <c r="D26" s="79"/>
      <c r="E26" s="78">
        <v>7.6</v>
      </c>
      <c r="F26" s="79"/>
      <c r="G26" s="80">
        <f t="shared" si="0"/>
        <v>15.2</v>
      </c>
    </row>
    <row r="27" spans="1:7">
      <c r="A27" s="82" t="s">
        <v>80</v>
      </c>
      <c r="B27" s="82" t="s">
        <v>33</v>
      </c>
      <c r="C27" s="78">
        <v>5</v>
      </c>
      <c r="D27" s="79"/>
      <c r="E27" s="84">
        <v>0.7</v>
      </c>
      <c r="F27" s="85"/>
      <c r="G27" s="80">
        <f t="shared" si="0"/>
        <v>3.5</v>
      </c>
    </row>
    <row r="28" ht="17.25" spans="1:7">
      <c r="A28" s="82" t="s">
        <v>16</v>
      </c>
      <c r="B28" s="83"/>
      <c r="C28" s="84"/>
      <c r="D28" s="85"/>
      <c r="E28" s="84"/>
      <c r="F28" s="85"/>
      <c r="G28" s="86">
        <f>SUM(G20:G27)</f>
        <v>35.41</v>
      </c>
    </row>
    <row r="29" spans="1:7">
      <c r="A29" s="76" t="s">
        <v>34</v>
      </c>
      <c r="B29" s="76"/>
      <c r="C29" s="76"/>
      <c r="D29" s="76"/>
      <c r="E29" s="76"/>
      <c r="F29" s="76"/>
      <c r="G29" s="76"/>
    </row>
    <row r="30" ht="15" spans="1:7">
      <c r="A30" s="73" t="s">
        <v>35</v>
      </c>
      <c r="B30" s="73" t="s">
        <v>36</v>
      </c>
      <c r="C30" s="78" t="s">
        <v>21</v>
      </c>
      <c r="D30" s="79"/>
      <c r="E30" s="78" t="s">
        <v>37</v>
      </c>
      <c r="F30" s="79"/>
      <c r="G30" s="73" t="s">
        <v>38</v>
      </c>
    </row>
    <row r="31" ht="17.25" spans="1:7">
      <c r="A31" s="73"/>
      <c r="B31" s="81"/>
      <c r="C31" s="78"/>
      <c r="D31" s="79"/>
      <c r="E31" s="78"/>
      <c r="F31" s="79"/>
      <c r="G31" s="74">
        <f>C31*E31</f>
        <v>0</v>
      </c>
    </row>
    <row r="32" ht="17.25" spans="1:7">
      <c r="A32" s="73" t="s">
        <v>16</v>
      </c>
      <c r="B32" s="81"/>
      <c r="C32" s="78"/>
      <c r="D32" s="79"/>
      <c r="E32" s="78"/>
      <c r="F32" s="79"/>
      <c r="G32" s="74">
        <f>SUM(G31:G31)</f>
        <v>0</v>
      </c>
    </row>
    <row r="33" ht="15" spans="1:7">
      <c r="A33" s="67" t="s">
        <v>39</v>
      </c>
      <c r="B33" s="68"/>
      <c r="C33" s="68"/>
      <c r="D33" s="68"/>
      <c r="E33" s="68"/>
      <c r="F33" s="68"/>
      <c r="G33" s="69"/>
    </row>
    <row r="34" spans="1:7">
      <c r="A34" s="73" t="s">
        <v>35</v>
      </c>
      <c r="B34" s="73" t="s">
        <v>36</v>
      </c>
      <c r="C34" s="78" t="s">
        <v>40</v>
      </c>
      <c r="D34" s="79"/>
      <c r="E34" s="78" t="s">
        <v>22</v>
      </c>
      <c r="F34" s="79"/>
      <c r="G34" s="73" t="s">
        <v>13</v>
      </c>
    </row>
    <row r="35" spans="1:7">
      <c r="A35" s="73" t="s">
        <v>41</v>
      </c>
      <c r="B35" s="73" t="s">
        <v>42</v>
      </c>
      <c r="C35" s="78">
        <v>1</v>
      </c>
      <c r="D35" s="79"/>
      <c r="E35" s="78">
        <v>1.74</v>
      </c>
      <c r="F35" s="79"/>
      <c r="G35" s="74">
        <f>C35*E35</f>
        <v>1.74</v>
      </c>
    </row>
    <row r="36" spans="1:7">
      <c r="A36" s="73" t="s">
        <v>43</v>
      </c>
      <c r="B36" s="73" t="s">
        <v>44</v>
      </c>
      <c r="C36" s="78">
        <v>3</v>
      </c>
      <c r="D36" s="79"/>
      <c r="E36" s="78">
        <v>0.75</v>
      </c>
      <c r="F36" s="79"/>
      <c r="G36" s="74">
        <f>C36*E36</f>
        <v>2.25</v>
      </c>
    </row>
    <row r="37" ht="17.25" spans="1:7">
      <c r="A37" s="73" t="s">
        <v>16</v>
      </c>
      <c r="B37" s="87"/>
      <c r="C37" s="78"/>
      <c r="D37" s="79"/>
      <c r="E37" s="78"/>
      <c r="F37" s="79"/>
      <c r="G37" s="75">
        <f>SUM(G35:G36)</f>
        <v>3.99</v>
      </c>
    </row>
    <row r="38" spans="1:7">
      <c r="A38" s="67" t="s">
        <v>45</v>
      </c>
      <c r="B38" s="68"/>
      <c r="C38" s="68"/>
      <c r="D38" s="68"/>
      <c r="E38" s="68"/>
      <c r="F38" s="68"/>
      <c r="G38" s="69"/>
    </row>
    <row r="39" spans="1:7">
      <c r="A39" s="88" t="s">
        <v>46</v>
      </c>
      <c r="B39" s="89"/>
      <c r="C39" s="89"/>
      <c r="D39" s="89"/>
      <c r="E39" s="68"/>
      <c r="F39" s="68"/>
      <c r="G39" s="69"/>
    </row>
    <row r="40" spans="1:7">
      <c r="A40" s="90" t="s">
        <v>47</v>
      </c>
      <c r="B40" s="90" t="s">
        <v>48</v>
      </c>
      <c r="C40" s="90" t="s">
        <v>49</v>
      </c>
      <c r="D40" s="91"/>
      <c r="E40" s="92" t="s">
        <v>50</v>
      </c>
      <c r="F40" s="79"/>
      <c r="G40" s="73" t="s">
        <v>13</v>
      </c>
    </row>
    <row r="41" spans="1:7">
      <c r="A41" s="73" t="s">
        <v>51</v>
      </c>
      <c r="B41" s="73">
        <v>180000</v>
      </c>
      <c r="C41" s="93">
        <v>5</v>
      </c>
      <c r="D41" s="91"/>
      <c r="E41" s="94">
        <v>1.6</v>
      </c>
      <c r="F41" s="95"/>
      <c r="G41" s="74">
        <f t="shared" ref="G41:G47" si="1">IFERROR(B41/C41/12/22/8*E41,0)</f>
        <v>27.2727272727273</v>
      </c>
    </row>
    <row r="42" spans="1:7">
      <c r="A42" s="73" t="s">
        <v>77</v>
      </c>
      <c r="B42" s="73">
        <v>138000</v>
      </c>
      <c r="C42" s="78">
        <v>5</v>
      </c>
      <c r="D42" s="79"/>
      <c r="E42" s="94">
        <v>1.6</v>
      </c>
      <c r="F42" s="95"/>
      <c r="G42" s="74">
        <f t="shared" si="1"/>
        <v>20.9090909090909</v>
      </c>
    </row>
    <row r="43" spans="1:7">
      <c r="A43" s="78" t="s">
        <v>92</v>
      </c>
      <c r="B43" s="73">
        <v>88500</v>
      </c>
      <c r="C43" s="78">
        <v>5</v>
      </c>
      <c r="D43" s="79"/>
      <c r="E43" s="94">
        <v>1.6</v>
      </c>
      <c r="F43" s="95"/>
      <c r="G43" s="74">
        <f t="shared" si="1"/>
        <v>13.4090909090909</v>
      </c>
    </row>
    <row r="44" spans="1:7">
      <c r="A44" s="78" t="s">
        <v>86</v>
      </c>
      <c r="B44" s="73">
        <v>1188</v>
      </c>
      <c r="C44" s="78">
        <v>5</v>
      </c>
      <c r="D44" s="79"/>
      <c r="E44" s="94">
        <v>1.6</v>
      </c>
      <c r="F44" s="95"/>
      <c r="G44" s="74">
        <f t="shared" si="1"/>
        <v>0.18</v>
      </c>
    </row>
    <row r="45" spans="1:7">
      <c r="A45" s="78" t="s">
        <v>52</v>
      </c>
      <c r="B45" s="73">
        <v>4000</v>
      </c>
      <c r="C45" s="78">
        <v>5</v>
      </c>
      <c r="D45" s="79"/>
      <c r="E45" s="94">
        <v>1.6</v>
      </c>
      <c r="F45" s="95"/>
      <c r="G45" s="74">
        <f t="shared" si="1"/>
        <v>0.606060606060606</v>
      </c>
    </row>
    <row r="46" spans="1:7">
      <c r="A46" s="78" t="s">
        <v>53</v>
      </c>
      <c r="B46" s="73">
        <v>3550</v>
      </c>
      <c r="C46" s="78">
        <v>5</v>
      </c>
      <c r="D46" s="79"/>
      <c r="E46" s="94">
        <v>1.6</v>
      </c>
      <c r="F46" s="95"/>
      <c r="G46" s="74">
        <f t="shared" si="1"/>
        <v>0.537878787878788</v>
      </c>
    </row>
    <row r="47" spans="1:7">
      <c r="A47" s="78" t="s">
        <v>87</v>
      </c>
      <c r="B47" s="73">
        <v>5000</v>
      </c>
      <c r="C47" s="78">
        <v>5</v>
      </c>
      <c r="D47" s="79"/>
      <c r="E47" s="94">
        <v>1.6</v>
      </c>
      <c r="F47" s="95"/>
      <c r="G47" s="74">
        <f t="shared" si="1"/>
        <v>0.757575757575758</v>
      </c>
    </row>
    <row r="48" ht="17.25" spans="1:7">
      <c r="A48" s="78" t="s">
        <v>16</v>
      </c>
      <c r="B48" s="87"/>
      <c r="C48" s="78"/>
      <c r="D48" s="79"/>
      <c r="E48" s="92"/>
      <c r="F48" s="79"/>
      <c r="G48" s="75">
        <f>SUM(G41:G47)</f>
        <v>63.6724242424242</v>
      </c>
    </row>
    <row r="49" spans="1:7">
      <c r="A49" s="96" t="s">
        <v>54</v>
      </c>
      <c r="B49" s="97"/>
      <c r="C49" s="97"/>
      <c r="D49" s="97"/>
      <c r="E49" s="97"/>
      <c r="F49" s="97"/>
      <c r="G49" s="98"/>
    </row>
    <row r="50" ht="30" spans="1:7">
      <c r="A50" s="70" t="s">
        <v>35</v>
      </c>
      <c r="B50" s="70" t="s">
        <v>48</v>
      </c>
      <c r="C50" s="71" t="s">
        <v>55</v>
      </c>
      <c r="D50" s="70" t="s">
        <v>56</v>
      </c>
      <c r="E50" s="70" t="s">
        <v>49</v>
      </c>
      <c r="F50" s="70" t="s">
        <v>50</v>
      </c>
      <c r="G50" s="70" t="s">
        <v>13</v>
      </c>
    </row>
    <row r="51" ht="15" spans="1:7">
      <c r="A51" s="73" t="s">
        <v>88</v>
      </c>
      <c r="B51" s="99">
        <v>46244103.63</v>
      </c>
      <c r="C51" s="73">
        <v>13777</v>
      </c>
      <c r="D51" s="73">
        <v>580</v>
      </c>
      <c r="E51" s="73">
        <v>50</v>
      </c>
      <c r="F51" s="73">
        <v>1.6</v>
      </c>
      <c r="G51" s="74">
        <f>IFERROR(B51/C51/E51/12/22/8*D51*F51,0)</f>
        <v>29.4975377335084</v>
      </c>
    </row>
    <row r="52" ht="17.25" spans="1:7">
      <c r="A52" s="73" t="s">
        <v>16</v>
      </c>
      <c r="B52" s="73"/>
      <c r="C52" s="73"/>
      <c r="D52" s="73"/>
      <c r="E52" s="73"/>
      <c r="F52" s="73"/>
      <c r="G52" s="86">
        <f>SUM(G51:G51)</f>
        <v>29.4975377335084</v>
      </c>
    </row>
    <row r="53" ht="15" spans="1:7">
      <c r="A53" s="76" t="s">
        <v>58</v>
      </c>
      <c r="B53" s="76"/>
      <c r="C53" s="76"/>
      <c r="D53" s="76"/>
      <c r="E53" s="76"/>
      <c r="F53" s="76"/>
      <c r="G53" s="76"/>
    </row>
    <row r="54" spans="1:7">
      <c r="A54" s="67" t="s">
        <v>59</v>
      </c>
      <c r="B54" s="68"/>
      <c r="C54" s="68"/>
      <c r="D54" s="68"/>
      <c r="E54" s="68"/>
      <c r="F54" s="69"/>
      <c r="G54" s="74">
        <f>(G9+G17+G28+G37+G48+G52)*G55</f>
        <v>222.227273155668</v>
      </c>
    </row>
    <row r="55" spans="1:7">
      <c r="A55" s="67" t="s">
        <v>60</v>
      </c>
      <c r="B55" s="68"/>
      <c r="C55" s="68"/>
      <c r="D55" s="68"/>
      <c r="E55" s="68"/>
      <c r="F55" s="69"/>
      <c r="G55" s="80">
        <v>0.18</v>
      </c>
    </row>
    <row r="56" spans="1:7">
      <c r="A56" s="100" t="s">
        <v>61</v>
      </c>
      <c r="B56" s="101"/>
      <c r="C56" s="101"/>
      <c r="D56" s="101"/>
      <c r="E56" s="101"/>
      <c r="F56" s="102"/>
      <c r="G56" s="80">
        <f>G57</f>
        <v>0.16</v>
      </c>
    </row>
    <row r="57" spans="1:7">
      <c r="A57" s="67" t="s">
        <v>62</v>
      </c>
      <c r="B57" s="68"/>
      <c r="C57" s="68"/>
      <c r="D57" s="68"/>
      <c r="E57" s="68"/>
      <c r="F57" s="69"/>
      <c r="G57" s="80">
        <v>0.16</v>
      </c>
    </row>
    <row r="58" ht="17.25" spans="1:7">
      <c r="A58" s="103" t="s">
        <v>16</v>
      </c>
      <c r="B58" s="104"/>
      <c r="C58" s="104"/>
      <c r="D58" s="104"/>
      <c r="E58" s="104"/>
      <c r="F58" s="105"/>
      <c r="G58" s="86">
        <f>G54+G56</f>
        <v>222.387273155668</v>
      </c>
    </row>
    <row r="59" ht="17.25" spans="1:7">
      <c r="A59" s="67" t="s">
        <v>63</v>
      </c>
      <c r="B59" s="68"/>
      <c r="C59" s="68"/>
      <c r="D59" s="68"/>
      <c r="E59" s="68"/>
      <c r="F59" s="69"/>
      <c r="G59" s="106">
        <f>G9+G17+G28+G32+G37+G48+G52+G58</f>
        <v>1456.9832351316</v>
      </c>
    </row>
    <row r="60" ht="15" spans="1:7">
      <c r="A60" s="100" t="s">
        <v>64</v>
      </c>
      <c r="B60" s="101"/>
      <c r="C60" s="101"/>
      <c r="D60" s="101"/>
      <c r="E60" s="101"/>
      <c r="F60" s="101"/>
      <c r="G60" s="102"/>
    </row>
  </sheetData>
  <mergeCells count="92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A18:G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A29:G29"/>
    <mergeCell ref="C30:D30"/>
    <mergeCell ref="E30:F30"/>
    <mergeCell ref="C31:D31"/>
    <mergeCell ref="E31:F31"/>
    <mergeCell ref="C32:D32"/>
    <mergeCell ref="E32:F32"/>
    <mergeCell ref="A33:G33"/>
    <mergeCell ref="C34:D34"/>
    <mergeCell ref="E34:F34"/>
    <mergeCell ref="C35:D35"/>
    <mergeCell ref="E35:F35"/>
    <mergeCell ref="C36:D36"/>
    <mergeCell ref="E36:F36"/>
    <mergeCell ref="C37:D37"/>
    <mergeCell ref="E37:F37"/>
    <mergeCell ref="A38:G38"/>
    <mergeCell ref="A39:G39"/>
    <mergeCell ref="C40:D40"/>
    <mergeCell ref="E40:F40"/>
    <mergeCell ref="C41:D41"/>
    <mergeCell ref="E41:F41"/>
    <mergeCell ref="C42:D42"/>
    <mergeCell ref="E42:F42"/>
    <mergeCell ref="C43:D43"/>
    <mergeCell ref="E43:F43"/>
    <mergeCell ref="C44:D44"/>
    <mergeCell ref="E44:F44"/>
    <mergeCell ref="C45:D45"/>
    <mergeCell ref="E45:F45"/>
    <mergeCell ref="C46:D46"/>
    <mergeCell ref="E46:F46"/>
    <mergeCell ref="C47:D47"/>
    <mergeCell ref="E47:F47"/>
    <mergeCell ref="C48:D48"/>
    <mergeCell ref="E48:F48"/>
    <mergeCell ref="A49:G49"/>
    <mergeCell ref="A53:G53"/>
    <mergeCell ref="A54:F54"/>
    <mergeCell ref="A55:F55"/>
    <mergeCell ref="A56:F56"/>
    <mergeCell ref="A57:F57"/>
    <mergeCell ref="A58:F58"/>
    <mergeCell ref="A59:F59"/>
    <mergeCell ref="A60:G60"/>
  </mergeCells>
  <pageMargins left="0.7" right="0.7" top="0.75" bottom="0.75" header="0.3" footer="0.3"/>
  <pageSetup paperSize="9" scale="71" orientation="portrait"/>
  <headerFooter/>
  <legacyDrawing r:id="rId2"/>
</worksheet>
</file>

<file path=xl/worksheets/sheet7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90"/>
  <sheetViews>
    <sheetView topLeftCell="A60" workbookViewId="0">
      <selection activeCell="A64" sqref="$A64:$XFD89"/>
    </sheetView>
  </sheetViews>
  <sheetFormatPr defaultColWidth="8.75" defaultRowHeight="16.5"/>
  <cols>
    <col min="1" max="1" width="20.625" style="54" customWidth="1"/>
    <col min="2" max="2" width="16" style="54" customWidth="1"/>
    <col min="3" max="3" width="10.8666666666667" style="54" customWidth="1"/>
    <col min="4" max="4" width="10.3666666666667" style="54" customWidth="1"/>
    <col min="5" max="5" width="11.3666666666667" style="54" customWidth="1"/>
    <col min="6" max="6" width="11.1333333333333" style="54" customWidth="1"/>
    <col min="7" max="7" width="15.1333333333333" style="54" customWidth="1"/>
    <col min="8" max="8" width="8.75" style="54"/>
    <col min="9" max="9" width="10.25" style="54" customWidth="1"/>
    <col min="10" max="10" width="9" style="54" customWidth="1"/>
    <col min="11" max="16384" width="8.75" style="54"/>
  </cols>
  <sheetData>
    <row r="1" spans="1:10">
      <c r="A1" s="54" t="s">
        <v>0</v>
      </c>
    </row>
    <row r="2" ht="25.5" customHeight="1" spans="1:10">
      <c r="A2" s="55" t="s">
        <v>1</v>
      </c>
      <c r="B2" s="55"/>
      <c r="C2" s="55"/>
      <c r="D2" s="55"/>
      <c r="E2" s="55"/>
      <c r="F2" s="55"/>
      <c r="G2" s="55"/>
      <c r="H2" s="56"/>
      <c r="I2" s="56"/>
      <c r="J2" s="56"/>
    </row>
    <row r="3" ht="30" customHeight="1" spans="1:10">
      <c r="A3" s="57" t="s">
        <v>2</v>
      </c>
      <c r="B3" s="58" t="s">
        <v>3</v>
      </c>
      <c r="C3" s="58"/>
      <c r="D3" s="58"/>
      <c r="E3" s="58"/>
      <c r="F3" s="58"/>
      <c r="G3" s="59"/>
      <c r="H3" s="60"/>
      <c r="I3" s="60"/>
    </row>
    <row r="4" spans="1:10">
      <c r="A4" s="61" t="s">
        <v>4</v>
      </c>
      <c r="B4" s="62" t="s">
        <v>227</v>
      </c>
      <c r="C4" s="63" t="s">
        <v>6</v>
      </c>
      <c r="D4" s="64" t="s">
        <v>228</v>
      </c>
      <c r="E4" s="64"/>
      <c r="F4" s="64"/>
      <c r="G4" s="65"/>
      <c r="H4" s="66"/>
      <c r="I4" s="66"/>
    </row>
    <row r="5" ht="16.15" customHeight="1" spans="1:10">
      <c r="A5" s="67" t="s">
        <v>8</v>
      </c>
      <c r="B5" s="68"/>
      <c r="C5" s="68"/>
      <c r="D5" s="68"/>
      <c r="E5" s="68"/>
      <c r="F5" s="68"/>
      <c r="G5" s="69"/>
    </row>
    <row r="6" ht="15" spans="1:10">
      <c r="A6" s="70" t="s">
        <v>9</v>
      </c>
      <c r="B6" s="70" t="s">
        <v>10</v>
      </c>
      <c r="C6" s="71" t="s">
        <v>11</v>
      </c>
      <c r="D6" s="72"/>
      <c r="E6" s="71" t="s">
        <v>12</v>
      </c>
      <c r="F6" s="72"/>
      <c r="G6" s="70" t="s">
        <v>13</v>
      </c>
    </row>
    <row r="7" ht="16.15" customHeight="1" spans="1:10">
      <c r="A7" s="73" t="s">
        <v>14</v>
      </c>
      <c r="B7" s="73">
        <v>2</v>
      </c>
      <c r="C7" s="71">
        <v>2</v>
      </c>
      <c r="D7" s="72"/>
      <c r="E7" s="71">
        <v>96.35</v>
      </c>
      <c r="F7" s="72"/>
      <c r="G7" s="74">
        <f>B7*C7*E7</f>
        <v>385.4</v>
      </c>
    </row>
    <row r="8" ht="16.15" customHeight="1" spans="1:10">
      <c r="A8" s="73" t="s">
        <v>15</v>
      </c>
      <c r="B8" s="73">
        <v>2</v>
      </c>
      <c r="C8" s="71">
        <v>2</v>
      </c>
      <c r="D8" s="72"/>
      <c r="E8" s="71">
        <v>206.68</v>
      </c>
      <c r="F8" s="72"/>
      <c r="G8" s="74">
        <f>B8*C8*E8</f>
        <v>826.72</v>
      </c>
    </row>
    <row r="9" ht="16.15" customHeight="1" spans="1:10">
      <c r="A9" s="73" t="s">
        <v>16</v>
      </c>
      <c r="B9" s="73"/>
      <c r="C9" s="71"/>
      <c r="D9" s="72"/>
      <c r="E9" s="71"/>
      <c r="F9" s="72"/>
      <c r="G9" s="75">
        <f>SUM(G7:G8)</f>
        <v>1212.12</v>
      </c>
    </row>
    <row r="10" ht="16.15" customHeight="1" spans="1:10">
      <c r="A10" s="76" t="s">
        <v>17</v>
      </c>
      <c r="B10" s="76"/>
      <c r="C10" s="76"/>
      <c r="D10" s="76"/>
      <c r="E10" s="76"/>
      <c r="F10" s="76"/>
      <c r="G10" s="76"/>
    </row>
    <row r="11" ht="16.15" customHeight="1" spans="1:10">
      <c r="A11" s="77" t="s">
        <v>18</v>
      </c>
      <c r="B11" s="77"/>
      <c r="C11" s="77"/>
      <c r="D11" s="77"/>
      <c r="E11" s="77"/>
      <c r="F11" s="77"/>
      <c r="G11" s="77"/>
    </row>
    <row r="12" ht="16.15" customHeight="1" spans="1:10">
      <c r="A12" s="73" t="s">
        <v>19</v>
      </c>
      <c r="B12" s="73" t="s">
        <v>20</v>
      </c>
      <c r="C12" s="78" t="s">
        <v>21</v>
      </c>
      <c r="D12" s="79"/>
      <c r="E12" s="78" t="s">
        <v>22</v>
      </c>
      <c r="F12" s="79"/>
      <c r="G12" s="73" t="s">
        <v>13</v>
      </c>
    </row>
    <row r="13" spans="1:10">
      <c r="A13" s="73" t="s">
        <v>229</v>
      </c>
      <c r="B13" s="73" t="s">
        <v>33</v>
      </c>
      <c r="C13" s="78">
        <v>2</v>
      </c>
      <c r="D13" s="79"/>
      <c r="E13" s="78">
        <v>64.72</v>
      </c>
      <c r="F13" s="79"/>
      <c r="G13" s="80">
        <f>C13*E13</f>
        <v>129.44</v>
      </c>
    </row>
    <row r="14" ht="17.25" spans="1:10">
      <c r="A14" s="73" t="s">
        <v>99</v>
      </c>
      <c r="B14" s="81" t="s">
        <v>103</v>
      </c>
      <c r="C14" s="78">
        <v>1</v>
      </c>
      <c r="D14" s="79"/>
      <c r="E14" s="78">
        <v>0.33</v>
      </c>
      <c r="F14" s="79"/>
      <c r="G14" s="80">
        <f>C14*E14</f>
        <v>0.33</v>
      </c>
    </row>
    <row r="15" ht="17.25" spans="1:10">
      <c r="A15" s="73" t="s">
        <v>101</v>
      </c>
      <c r="B15" s="81" t="s">
        <v>33</v>
      </c>
      <c r="C15" s="78">
        <v>1</v>
      </c>
      <c r="D15" s="79"/>
      <c r="E15" s="78">
        <v>38</v>
      </c>
      <c r="F15" s="79"/>
      <c r="G15" s="80">
        <f>C15*E15</f>
        <v>38</v>
      </c>
    </row>
    <row r="16" ht="17.25" spans="1:10">
      <c r="A16" s="73" t="s">
        <v>102</v>
      </c>
      <c r="B16" s="81" t="s">
        <v>103</v>
      </c>
      <c r="C16" s="78">
        <v>1</v>
      </c>
      <c r="D16" s="79"/>
      <c r="E16" s="78">
        <v>10</v>
      </c>
      <c r="F16" s="79"/>
      <c r="G16" s="74">
        <f>C16*E16</f>
        <v>10</v>
      </c>
    </row>
    <row r="17" ht="17.25" spans="1:7">
      <c r="A17" s="73" t="s">
        <v>16</v>
      </c>
      <c r="B17" s="81"/>
      <c r="C17" s="78"/>
      <c r="D17" s="79"/>
      <c r="E17" s="78"/>
      <c r="F17" s="79"/>
      <c r="G17" s="75">
        <f>SUM(G13:G16)</f>
        <v>177.77</v>
      </c>
    </row>
    <row r="18" spans="1:7">
      <c r="A18" s="67" t="s">
        <v>23</v>
      </c>
      <c r="B18" s="68"/>
      <c r="C18" s="68"/>
      <c r="D18" s="68"/>
      <c r="E18" s="68"/>
      <c r="F18" s="68"/>
      <c r="G18" s="69"/>
    </row>
    <row r="19" spans="1:7">
      <c r="A19" s="73" t="s">
        <v>19</v>
      </c>
      <c r="B19" s="73" t="s">
        <v>20</v>
      </c>
      <c r="C19" s="78" t="s">
        <v>21</v>
      </c>
      <c r="D19" s="79"/>
      <c r="E19" s="78" t="s">
        <v>22</v>
      </c>
      <c r="F19" s="79"/>
      <c r="G19" s="73" t="s">
        <v>13</v>
      </c>
    </row>
    <row r="20" spans="1:7">
      <c r="A20" s="73" t="s">
        <v>24</v>
      </c>
      <c r="B20" s="73" t="s">
        <v>25</v>
      </c>
      <c r="C20" s="78">
        <v>4</v>
      </c>
      <c r="D20" s="79"/>
      <c r="E20" s="78">
        <v>0.32</v>
      </c>
      <c r="F20" s="79"/>
      <c r="G20" s="80">
        <f t="shared" ref="G20:G35" si="0">C20*E20</f>
        <v>1.28</v>
      </c>
    </row>
    <row r="21" spans="1:7">
      <c r="A21" s="73" t="s">
        <v>26</v>
      </c>
      <c r="B21" s="73" t="s">
        <v>25</v>
      </c>
      <c r="C21" s="78">
        <v>4</v>
      </c>
      <c r="D21" s="79"/>
      <c r="E21" s="78">
        <v>0.45</v>
      </c>
      <c r="F21" s="79"/>
      <c r="G21" s="80">
        <f t="shared" si="0"/>
        <v>1.8</v>
      </c>
    </row>
    <row r="22" spans="1:7">
      <c r="A22" s="73" t="s">
        <v>27</v>
      </c>
      <c r="B22" s="73" t="s">
        <v>28</v>
      </c>
      <c r="C22" s="78">
        <v>3</v>
      </c>
      <c r="D22" s="79"/>
      <c r="E22" s="78">
        <v>2.3</v>
      </c>
      <c r="F22" s="79"/>
      <c r="G22" s="80">
        <f t="shared" si="0"/>
        <v>6.9</v>
      </c>
    </row>
    <row r="23" spans="1:7">
      <c r="A23" s="73" t="s">
        <v>29</v>
      </c>
      <c r="B23" s="73" t="s">
        <v>25</v>
      </c>
      <c r="C23" s="78">
        <v>1</v>
      </c>
      <c r="D23" s="79"/>
      <c r="E23" s="78">
        <v>3.5</v>
      </c>
      <c r="F23" s="79"/>
      <c r="G23" s="80">
        <f t="shared" si="0"/>
        <v>3.5</v>
      </c>
    </row>
    <row r="24" spans="1:7">
      <c r="A24" s="73" t="s">
        <v>30</v>
      </c>
      <c r="B24" s="73" t="s">
        <v>31</v>
      </c>
      <c r="C24" s="78">
        <v>0.5</v>
      </c>
      <c r="D24" s="79"/>
      <c r="E24" s="78">
        <v>5.7</v>
      </c>
      <c r="F24" s="79"/>
      <c r="G24" s="80">
        <f t="shared" si="0"/>
        <v>2.85</v>
      </c>
    </row>
    <row r="25" spans="1:7">
      <c r="A25" s="73" t="s">
        <v>32</v>
      </c>
      <c r="B25" s="73" t="s">
        <v>33</v>
      </c>
      <c r="C25" s="78">
        <v>1</v>
      </c>
      <c r="D25" s="79"/>
      <c r="E25" s="78">
        <v>0.38</v>
      </c>
      <c r="F25" s="79"/>
      <c r="G25" s="80">
        <f t="shared" si="0"/>
        <v>0.38</v>
      </c>
    </row>
    <row r="26" spans="1:7">
      <c r="A26" s="73" t="s">
        <v>83</v>
      </c>
      <c r="B26" s="73" t="s">
        <v>84</v>
      </c>
      <c r="C26" s="78">
        <v>2</v>
      </c>
      <c r="D26" s="79"/>
      <c r="E26" s="78">
        <v>7.6</v>
      </c>
      <c r="F26" s="79"/>
      <c r="G26" s="80">
        <f t="shared" si="0"/>
        <v>15.2</v>
      </c>
    </row>
    <row r="27" s="54" customFormat="1" ht="17.25" spans="1:7">
      <c r="A27" s="82" t="s">
        <v>104</v>
      </c>
      <c r="B27" s="83" t="s">
        <v>33</v>
      </c>
      <c r="C27" s="78">
        <v>2</v>
      </c>
      <c r="D27" s="79"/>
      <c r="E27" s="84">
        <v>0.6</v>
      </c>
      <c r="F27" s="85"/>
      <c r="G27" s="80">
        <f t="shared" si="0"/>
        <v>1.2</v>
      </c>
    </row>
    <row r="28" s="54" customFormat="1" ht="17.25" spans="1:7">
      <c r="A28" s="73" t="s">
        <v>105</v>
      </c>
      <c r="B28" s="73" t="s">
        <v>31</v>
      </c>
      <c r="C28" s="78">
        <v>0.5</v>
      </c>
      <c r="D28" s="79"/>
      <c r="E28" s="78">
        <v>6</v>
      </c>
      <c r="F28" s="79"/>
      <c r="G28" s="80">
        <f t="shared" si="0"/>
        <v>3</v>
      </c>
    </row>
    <row r="29" spans="1:7">
      <c r="A29" s="82" t="s">
        <v>85</v>
      </c>
      <c r="B29" s="82" t="s">
        <v>25</v>
      </c>
      <c r="C29" s="78">
        <v>2</v>
      </c>
      <c r="D29" s="79"/>
      <c r="E29" s="84">
        <v>280</v>
      </c>
      <c r="F29" s="85"/>
      <c r="G29" s="80">
        <f t="shared" si="0"/>
        <v>560</v>
      </c>
    </row>
    <row r="30" spans="1:7">
      <c r="A30" s="82" t="s">
        <v>80</v>
      </c>
      <c r="B30" s="82" t="s">
        <v>33</v>
      </c>
      <c r="C30" s="78">
        <v>4</v>
      </c>
      <c r="D30" s="79"/>
      <c r="E30" s="84">
        <v>0.7</v>
      </c>
      <c r="F30" s="85"/>
      <c r="G30" s="80">
        <f t="shared" si="0"/>
        <v>2.8</v>
      </c>
    </row>
    <row r="31" ht="17.25" spans="1:7">
      <c r="A31" s="82" t="s">
        <v>16</v>
      </c>
      <c r="B31" s="83"/>
      <c r="C31" s="84"/>
      <c r="D31" s="85"/>
      <c r="E31" s="84"/>
      <c r="F31" s="85"/>
      <c r="G31" s="86">
        <f>SUM(G20:G30)</f>
        <v>598.91</v>
      </c>
    </row>
    <row r="32" spans="1:7">
      <c r="A32" s="76" t="s">
        <v>34</v>
      </c>
      <c r="B32" s="76"/>
      <c r="C32" s="76"/>
      <c r="D32" s="76"/>
      <c r="E32" s="76"/>
      <c r="F32" s="76"/>
      <c r="G32" s="76"/>
    </row>
    <row r="33" spans="1:7">
      <c r="A33" s="73" t="s">
        <v>35</v>
      </c>
      <c r="B33" s="73" t="s">
        <v>36</v>
      </c>
      <c r="C33" s="78" t="s">
        <v>21</v>
      </c>
      <c r="D33" s="79"/>
      <c r="E33" s="78" t="s">
        <v>37</v>
      </c>
      <c r="F33" s="79"/>
      <c r="G33" s="73" t="s">
        <v>38</v>
      </c>
    </row>
    <row r="34" ht="17.25" spans="1:7">
      <c r="A34" s="73"/>
      <c r="B34" s="81"/>
      <c r="C34" s="78"/>
      <c r="D34" s="79"/>
      <c r="E34" s="78"/>
      <c r="F34" s="79"/>
      <c r="G34" s="74">
        <f>C34*E34</f>
        <v>0</v>
      </c>
    </row>
    <row r="35" ht="17.25" spans="1:7">
      <c r="A35" s="73" t="s">
        <v>16</v>
      </c>
      <c r="B35" s="81"/>
      <c r="C35" s="78"/>
      <c r="D35" s="79"/>
      <c r="E35" s="78"/>
      <c r="F35" s="79"/>
      <c r="G35" s="74">
        <f>SUM(G34:G34)</f>
        <v>0</v>
      </c>
    </row>
    <row r="36" spans="1:7">
      <c r="A36" s="67" t="s">
        <v>39</v>
      </c>
      <c r="B36" s="68"/>
      <c r="C36" s="68"/>
      <c r="D36" s="68"/>
      <c r="E36" s="68"/>
      <c r="F36" s="68"/>
      <c r="G36" s="69"/>
    </row>
    <row r="37" spans="1:7">
      <c r="A37" s="73" t="s">
        <v>35</v>
      </c>
      <c r="B37" s="73" t="s">
        <v>36</v>
      </c>
      <c r="C37" s="78" t="s">
        <v>40</v>
      </c>
      <c r="D37" s="79"/>
      <c r="E37" s="78" t="s">
        <v>22</v>
      </c>
      <c r="F37" s="79"/>
      <c r="G37" s="73" t="s">
        <v>13</v>
      </c>
    </row>
    <row r="38" spans="1:7">
      <c r="A38" s="73" t="s">
        <v>41</v>
      </c>
      <c r="B38" s="73" t="s">
        <v>42</v>
      </c>
      <c r="C38" s="78">
        <v>2</v>
      </c>
      <c r="D38" s="79"/>
      <c r="E38" s="78">
        <v>1.74</v>
      </c>
      <c r="F38" s="79"/>
      <c r="G38" s="74">
        <f>C38*E38</f>
        <v>3.48</v>
      </c>
    </row>
    <row r="39" spans="1:7">
      <c r="A39" s="73" t="s">
        <v>43</v>
      </c>
      <c r="B39" s="73" t="s">
        <v>44</v>
      </c>
      <c r="C39" s="78">
        <v>5</v>
      </c>
      <c r="D39" s="79"/>
      <c r="E39" s="78">
        <v>0.75</v>
      </c>
      <c r="F39" s="79"/>
      <c r="G39" s="74">
        <f>C39*E39</f>
        <v>3.75</v>
      </c>
    </row>
    <row r="40" ht="17.25" spans="1:7">
      <c r="A40" s="73" t="s">
        <v>16</v>
      </c>
      <c r="B40" s="87"/>
      <c r="C40" s="78"/>
      <c r="D40" s="79"/>
      <c r="E40" s="78"/>
      <c r="F40" s="79"/>
      <c r="G40" s="75">
        <f>SUM(G38:G39)</f>
        <v>7.23</v>
      </c>
    </row>
    <row r="41" spans="1:7">
      <c r="A41" s="67" t="s">
        <v>45</v>
      </c>
      <c r="B41" s="68"/>
      <c r="C41" s="68"/>
      <c r="D41" s="68"/>
      <c r="E41" s="68"/>
      <c r="F41" s="68"/>
      <c r="G41" s="69"/>
    </row>
    <row r="42" spans="1:7">
      <c r="A42" s="88" t="s">
        <v>46</v>
      </c>
      <c r="B42" s="89"/>
      <c r="C42" s="89"/>
      <c r="D42" s="89"/>
      <c r="E42" s="68"/>
      <c r="F42" s="68"/>
      <c r="G42" s="69"/>
    </row>
    <row r="43" spans="1:7">
      <c r="A43" s="90" t="s">
        <v>47</v>
      </c>
      <c r="B43" s="90" t="s">
        <v>48</v>
      </c>
      <c r="C43" s="90" t="s">
        <v>49</v>
      </c>
      <c r="D43" s="91"/>
      <c r="E43" s="92" t="s">
        <v>50</v>
      </c>
      <c r="F43" s="79"/>
      <c r="G43" s="73" t="s">
        <v>13</v>
      </c>
    </row>
    <row r="44" spans="1:7">
      <c r="A44" s="73" t="s">
        <v>51</v>
      </c>
      <c r="B44" s="73">
        <v>180000</v>
      </c>
      <c r="C44" s="93">
        <v>5</v>
      </c>
      <c r="D44" s="91"/>
      <c r="E44" s="94">
        <v>2</v>
      </c>
      <c r="F44" s="95"/>
      <c r="G44" s="74">
        <f t="shared" ref="G44:G50" si="1">IFERROR(B44/C44/12/22/8*E44,0)</f>
        <v>34.0909090909091</v>
      </c>
    </row>
    <row r="45" spans="1:7">
      <c r="A45" s="73" t="s">
        <v>77</v>
      </c>
      <c r="B45" s="73">
        <v>138000</v>
      </c>
      <c r="C45" s="78">
        <v>5</v>
      </c>
      <c r="D45" s="79"/>
      <c r="E45" s="92">
        <v>2</v>
      </c>
      <c r="F45" s="79"/>
      <c r="G45" s="74">
        <f t="shared" si="1"/>
        <v>26.1363636363636</v>
      </c>
    </row>
    <row r="46" spans="1:7">
      <c r="A46" s="78" t="s">
        <v>92</v>
      </c>
      <c r="B46" s="73">
        <v>88500</v>
      </c>
      <c r="C46" s="78">
        <v>5</v>
      </c>
      <c r="D46" s="79"/>
      <c r="E46" s="92">
        <v>2</v>
      </c>
      <c r="F46" s="79"/>
      <c r="G46" s="74">
        <f t="shared" si="1"/>
        <v>16.7613636363636</v>
      </c>
    </row>
    <row r="47" spans="1:7">
      <c r="A47" s="78" t="s">
        <v>86</v>
      </c>
      <c r="B47" s="73">
        <v>1188</v>
      </c>
      <c r="C47" s="78">
        <v>5</v>
      </c>
      <c r="D47" s="79"/>
      <c r="E47" s="92">
        <v>2</v>
      </c>
      <c r="F47" s="79"/>
      <c r="G47" s="74">
        <f t="shared" si="1"/>
        <v>0.225</v>
      </c>
    </row>
    <row r="48" spans="1:7">
      <c r="A48" s="78" t="s">
        <v>52</v>
      </c>
      <c r="B48" s="73">
        <v>4000</v>
      </c>
      <c r="C48" s="78">
        <v>5</v>
      </c>
      <c r="D48" s="79"/>
      <c r="E48" s="92">
        <v>2</v>
      </c>
      <c r="F48" s="79"/>
      <c r="G48" s="74">
        <f t="shared" si="1"/>
        <v>0.757575757575758</v>
      </c>
    </row>
    <row r="49" spans="1:7">
      <c r="A49" s="78" t="s">
        <v>53</v>
      </c>
      <c r="B49" s="73">
        <v>3550</v>
      </c>
      <c r="C49" s="78">
        <v>5</v>
      </c>
      <c r="D49" s="79"/>
      <c r="E49" s="92">
        <v>2</v>
      </c>
      <c r="F49" s="79"/>
      <c r="G49" s="74">
        <f t="shared" si="1"/>
        <v>0.672348484848485</v>
      </c>
    </row>
    <row r="50" spans="1:7">
      <c r="A50" s="78" t="s">
        <v>87</v>
      </c>
      <c r="B50" s="73">
        <v>5000</v>
      </c>
      <c r="C50" s="78">
        <v>5</v>
      </c>
      <c r="D50" s="79"/>
      <c r="E50" s="92">
        <v>2</v>
      </c>
      <c r="F50" s="79"/>
      <c r="G50" s="74">
        <f t="shared" si="1"/>
        <v>0.946969696969697</v>
      </c>
    </row>
    <row r="51" ht="17.25" spans="1:7">
      <c r="A51" s="78" t="s">
        <v>16</v>
      </c>
      <c r="B51" s="87"/>
      <c r="C51" s="78"/>
      <c r="D51" s="79"/>
      <c r="E51" s="92"/>
      <c r="F51" s="79"/>
      <c r="G51" s="75">
        <f>SUM(G44:G50)</f>
        <v>79.5905303030303</v>
      </c>
    </row>
    <row r="52" spans="1:7">
      <c r="A52" s="96" t="s">
        <v>54</v>
      </c>
      <c r="B52" s="97"/>
      <c r="C52" s="97"/>
      <c r="D52" s="97"/>
      <c r="E52" s="97"/>
      <c r="F52" s="97"/>
      <c r="G52" s="98"/>
    </row>
    <row r="53" ht="30" spans="1:7">
      <c r="A53" s="70" t="s">
        <v>35</v>
      </c>
      <c r="B53" s="70" t="s">
        <v>48</v>
      </c>
      <c r="C53" s="71" t="s">
        <v>55</v>
      </c>
      <c r="D53" s="70" t="s">
        <v>56</v>
      </c>
      <c r="E53" s="70" t="s">
        <v>49</v>
      </c>
      <c r="F53" s="70" t="s">
        <v>50</v>
      </c>
      <c r="G53" s="70" t="s">
        <v>13</v>
      </c>
    </row>
    <row r="54" ht="15" spans="1:7">
      <c r="A54" s="73" t="s">
        <v>88</v>
      </c>
      <c r="B54" s="99">
        <v>46244103.63</v>
      </c>
      <c r="C54" s="73">
        <v>13777</v>
      </c>
      <c r="D54" s="73">
        <v>580</v>
      </c>
      <c r="E54" s="73">
        <v>50</v>
      </c>
      <c r="F54" s="73">
        <v>2</v>
      </c>
      <c r="G54" s="74">
        <f>IFERROR(B54/C54/E54/12/22/8*D54*F54,0)</f>
        <v>36.8719221668855</v>
      </c>
    </row>
    <row r="55" ht="17.25" spans="1:7">
      <c r="A55" s="73" t="s">
        <v>16</v>
      </c>
      <c r="B55" s="73"/>
      <c r="C55" s="73"/>
      <c r="D55" s="73"/>
      <c r="E55" s="73"/>
      <c r="F55" s="73"/>
      <c r="G55" s="86">
        <f>SUM(G54:G54)</f>
        <v>36.8719221668855</v>
      </c>
    </row>
    <row r="56" ht="15" spans="1:7">
      <c r="A56" s="76" t="s">
        <v>58</v>
      </c>
      <c r="B56" s="76"/>
      <c r="C56" s="76"/>
      <c r="D56" s="76"/>
      <c r="E56" s="76"/>
      <c r="F56" s="76"/>
      <c r="G56" s="76"/>
    </row>
    <row r="57" spans="1:7">
      <c r="A57" s="67" t="s">
        <v>59</v>
      </c>
      <c r="B57" s="68"/>
      <c r="C57" s="68"/>
      <c r="D57" s="68"/>
      <c r="E57" s="68"/>
      <c r="F57" s="69"/>
      <c r="G57" s="74">
        <f>(G9+G17+G31+G40+G51+G55)*G58</f>
        <v>380.248641444585</v>
      </c>
    </row>
    <row r="58" spans="1:7">
      <c r="A58" s="67" t="s">
        <v>60</v>
      </c>
      <c r="B58" s="68"/>
      <c r="C58" s="68"/>
      <c r="D58" s="68"/>
      <c r="E58" s="68"/>
      <c r="F58" s="69"/>
      <c r="G58" s="80">
        <v>0.18</v>
      </c>
    </row>
    <row r="59" spans="1:7">
      <c r="A59" s="100" t="s">
        <v>61</v>
      </c>
      <c r="B59" s="101"/>
      <c r="C59" s="101"/>
      <c r="D59" s="101"/>
      <c r="E59" s="101"/>
      <c r="F59" s="102"/>
      <c r="G59" s="80">
        <f>G60</f>
        <v>0.16</v>
      </c>
    </row>
    <row r="60" spans="1:7">
      <c r="A60" s="67" t="s">
        <v>62</v>
      </c>
      <c r="B60" s="68"/>
      <c r="C60" s="68"/>
      <c r="D60" s="68"/>
      <c r="E60" s="68"/>
      <c r="F60" s="69"/>
      <c r="G60" s="80">
        <v>0.16</v>
      </c>
    </row>
    <row r="61" ht="17.25" spans="1:7">
      <c r="A61" s="103" t="s">
        <v>16</v>
      </c>
      <c r="B61" s="104"/>
      <c r="C61" s="104"/>
      <c r="D61" s="104"/>
      <c r="E61" s="104"/>
      <c r="F61" s="105"/>
      <c r="G61" s="86">
        <f>G57+G59</f>
        <v>380.408641444585</v>
      </c>
    </row>
    <row r="62" ht="17.25" spans="1:7">
      <c r="A62" s="67" t="s">
        <v>63</v>
      </c>
      <c r="B62" s="68"/>
      <c r="C62" s="68"/>
      <c r="D62" s="68"/>
      <c r="E62" s="68"/>
      <c r="F62" s="69"/>
      <c r="G62" s="106">
        <f>G9+G17+G31+G35+G40+G51+G55+G61</f>
        <v>2492.9010939145</v>
      </c>
    </row>
    <row r="63" ht="15" spans="1:7">
      <c r="A63" s="100" t="s">
        <v>64</v>
      </c>
      <c r="B63" s="101"/>
      <c r="C63" s="101"/>
      <c r="D63" s="101"/>
      <c r="E63" s="101"/>
      <c r="F63" s="101"/>
      <c r="G63" s="102"/>
    </row>
    <row r="90" ht="13.5"/>
  </sheetData>
  <mergeCells count="98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A18:G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C30:D30"/>
    <mergeCell ref="E30:F30"/>
    <mergeCell ref="C31:D31"/>
    <mergeCell ref="E31:F31"/>
    <mergeCell ref="A32:G32"/>
    <mergeCell ref="C33:D33"/>
    <mergeCell ref="E33:F33"/>
    <mergeCell ref="C34:D34"/>
    <mergeCell ref="E34:F34"/>
    <mergeCell ref="C35:D35"/>
    <mergeCell ref="E35:F35"/>
    <mergeCell ref="A36:G36"/>
    <mergeCell ref="C37:D37"/>
    <mergeCell ref="E37:F37"/>
    <mergeCell ref="C38:D38"/>
    <mergeCell ref="E38:F38"/>
    <mergeCell ref="C39:D39"/>
    <mergeCell ref="E39:F39"/>
    <mergeCell ref="C40:D40"/>
    <mergeCell ref="E40:F40"/>
    <mergeCell ref="A41:G41"/>
    <mergeCell ref="A42:G42"/>
    <mergeCell ref="C43:D43"/>
    <mergeCell ref="E43:F43"/>
    <mergeCell ref="C44:D44"/>
    <mergeCell ref="E44:F44"/>
    <mergeCell ref="C45:D45"/>
    <mergeCell ref="E45:F45"/>
    <mergeCell ref="C46:D46"/>
    <mergeCell ref="E46:F46"/>
    <mergeCell ref="C47:D47"/>
    <mergeCell ref="E47:F47"/>
    <mergeCell ref="C48:D48"/>
    <mergeCell ref="E48:F48"/>
    <mergeCell ref="C49:D49"/>
    <mergeCell ref="E49:F49"/>
    <mergeCell ref="C50:D50"/>
    <mergeCell ref="E50:F50"/>
    <mergeCell ref="C51:D51"/>
    <mergeCell ref="E51:F51"/>
    <mergeCell ref="A52:G52"/>
    <mergeCell ref="A56:G56"/>
    <mergeCell ref="A57:F57"/>
    <mergeCell ref="A58:F58"/>
    <mergeCell ref="A59:F59"/>
    <mergeCell ref="A60:F60"/>
    <mergeCell ref="A61:F61"/>
    <mergeCell ref="A62:F62"/>
    <mergeCell ref="A63:G63"/>
  </mergeCells>
  <pageMargins left="0.7" right="0.7" top="0.354166666666667" bottom="0.275" header="0.3" footer="0.3"/>
  <pageSetup paperSize="9" scale="73" orientation="portrait"/>
  <headerFooter/>
  <legacyDrawing r:id="rId2"/>
</worksheet>
</file>

<file path=xl/worksheets/sheet7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50"/>
  <sheetViews>
    <sheetView workbookViewId="0">
      <selection activeCell="A34" sqref="$A1:$XFD1048576"/>
    </sheetView>
  </sheetViews>
  <sheetFormatPr defaultColWidth="8.75" defaultRowHeight="16.5"/>
  <cols>
    <col min="1" max="1" width="13.3666666666667" style="54" customWidth="1"/>
    <col min="2" max="2" width="16" style="54" customWidth="1"/>
    <col min="3" max="3" width="10.8666666666667" style="54" customWidth="1"/>
    <col min="4" max="4" width="10.3666666666667" style="54" customWidth="1"/>
    <col min="5" max="5" width="11.3666666666667" style="54" customWidth="1"/>
    <col min="6" max="6" width="11.1333333333333" style="54" customWidth="1"/>
    <col min="7" max="7" width="15.1333333333333" style="54" customWidth="1"/>
    <col min="8" max="8" width="8.75" style="54"/>
    <col min="9" max="9" width="10.25" style="54" customWidth="1"/>
    <col min="10" max="11" width="8.75" style="54"/>
    <col min="12" max="12" width="9" style="54" customWidth="1"/>
    <col min="13" max="16384" width="8.75" style="54"/>
  </cols>
  <sheetData>
    <row r="1" spans="1:12">
      <c r="A1" s="54" t="s">
        <v>0</v>
      </c>
    </row>
    <row r="2" ht="25.5" customHeight="1" spans="1:12">
      <c r="A2" s="55" t="s">
        <v>1</v>
      </c>
      <c r="B2" s="55"/>
      <c r="C2" s="55"/>
      <c r="D2" s="55"/>
      <c r="E2" s="55"/>
      <c r="F2" s="55"/>
      <c r="G2" s="55"/>
      <c r="H2" s="56"/>
      <c r="I2" s="56"/>
      <c r="J2" s="56"/>
      <c r="K2" s="56"/>
      <c r="L2" s="56"/>
    </row>
    <row r="3" ht="30" customHeight="1" spans="1:12">
      <c r="A3" s="57" t="s">
        <v>2</v>
      </c>
      <c r="B3" s="58" t="s">
        <v>3</v>
      </c>
      <c r="C3" s="58"/>
      <c r="D3" s="58"/>
      <c r="E3" s="58"/>
      <c r="F3" s="58"/>
      <c r="G3" s="59"/>
      <c r="H3" s="60"/>
      <c r="I3" s="60"/>
      <c r="J3" s="60"/>
      <c r="K3" s="60"/>
    </row>
    <row r="4" spans="1:12">
      <c r="A4" s="61" t="s">
        <v>4</v>
      </c>
      <c r="B4" s="62" t="s">
        <v>230</v>
      </c>
      <c r="C4" s="63" t="s">
        <v>6</v>
      </c>
      <c r="D4" s="64" t="s">
        <v>231</v>
      </c>
      <c r="E4" s="64"/>
      <c r="F4" s="64"/>
      <c r="G4" s="65"/>
      <c r="H4" s="66"/>
      <c r="I4" s="66"/>
      <c r="J4" s="66"/>
      <c r="K4" s="66"/>
    </row>
    <row r="5" ht="16.15" customHeight="1" spans="1:12">
      <c r="A5" s="67" t="s">
        <v>8</v>
      </c>
      <c r="B5" s="68"/>
      <c r="C5" s="68"/>
      <c r="D5" s="68"/>
      <c r="E5" s="68"/>
      <c r="F5" s="68"/>
      <c r="G5" s="69"/>
    </row>
    <row r="6" ht="15" spans="1:12">
      <c r="A6" s="70" t="s">
        <v>9</v>
      </c>
      <c r="B6" s="70" t="s">
        <v>10</v>
      </c>
      <c r="C6" s="71" t="s">
        <v>11</v>
      </c>
      <c r="D6" s="72"/>
      <c r="E6" s="71" t="s">
        <v>12</v>
      </c>
      <c r="F6" s="72"/>
      <c r="G6" s="70" t="s">
        <v>13</v>
      </c>
    </row>
    <row r="7" ht="16.15" customHeight="1" spans="1:12">
      <c r="A7" s="73" t="s">
        <v>14</v>
      </c>
      <c r="B7" s="73">
        <v>2</v>
      </c>
      <c r="C7" s="71">
        <v>1</v>
      </c>
      <c r="D7" s="72"/>
      <c r="E7" s="71">
        <v>96.35</v>
      </c>
      <c r="F7" s="72"/>
      <c r="G7" s="74">
        <f>B7*C7*E7</f>
        <v>192.7</v>
      </c>
    </row>
    <row r="8" ht="16.15" customHeight="1" spans="1:12">
      <c r="A8" s="73" t="s">
        <v>15</v>
      </c>
      <c r="B8" s="73">
        <v>2</v>
      </c>
      <c r="C8" s="71">
        <v>1</v>
      </c>
      <c r="D8" s="72"/>
      <c r="E8" s="71">
        <v>206.68</v>
      </c>
      <c r="F8" s="72"/>
      <c r="G8" s="74">
        <f>B8*C8*E8</f>
        <v>413.36</v>
      </c>
    </row>
    <row r="9" ht="16.15" customHeight="1" spans="1:12">
      <c r="A9" s="73" t="s">
        <v>16</v>
      </c>
      <c r="B9" s="73"/>
      <c r="C9" s="71"/>
      <c r="D9" s="72"/>
      <c r="E9" s="71"/>
      <c r="F9" s="72"/>
      <c r="G9" s="75">
        <f>SUM(G7:G8)</f>
        <v>606.06</v>
      </c>
    </row>
    <row r="10" ht="16.15" customHeight="1" spans="1:12">
      <c r="A10" s="76" t="s">
        <v>17</v>
      </c>
      <c r="B10" s="76"/>
      <c r="C10" s="76"/>
      <c r="D10" s="76"/>
      <c r="E10" s="76"/>
      <c r="F10" s="76"/>
      <c r="G10" s="76"/>
    </row>
    <row r="11" ht="16.15" customHeight="1" spans="1:12">
      <c r="A11" s="77" t="s">
        <v>18</v>
      </c>
      <c r="B11" s="77"/>
      <c r="C11" s="77"/>
      <c r="D11" s="77"/>
      <c r="E11" s="77"/>
      <c r="F11" s="77"/>
      <c r="G11" s="77"/>
    </row>
    <row r="12" ht="16.15" customHeight="1" spans="1:12">
      <c r="A12" s="73" t="s">
        <v>19</v>
      </c>
      <c r="B12" s="73" t="s">
        <v>20</v>
      </c>
      <c r="C12" s="78" t="s">
        <v>21</v>
      </c>
      <c r="D12" s="79"/>
      <c r="E12" s="78" t="s">
        <v>22</v>
      </c>
      <c r="F12" s="79"/>
      <c r="G12" s="73" t="s">
        <v>13</v>
      </c>
    </row>
    <row r="13" ht="17.25" spans="1:12">
      <c r="A13" s="73"/>
      <c r="B13" s="81"/>
      <c r="C13" s="78"/>
      <c r="D13" s="79"/>
      <c r="E13" s="78"/>
      <c r="F13" s="79"/>
      <c r="G13" s="80"/>
    </row>
    <row r="14" ht="17.25" spans="1:12">
      <c r="A14" s="73" t="s">
        <v>16</v>
      </c>
      <c r="B14" s="81"/>
      <c r="C14" s="78"/>
      <c r="D14" s="79"/>
      <c r="E14" s="78"/>
      <c r="F14" s="79"/>
      <c r="G14" s="75">
        <f>SUM(G13:G13)</f>
        <v>0</v>
      </c>
    </row>
    <row r="15" spans="1:12">
      <c r="A15" s="67" t="s">
        <v>23</v>
      </c>
      <c r="B15" s="68"/>
      <c r="C15" s="68"/>
      <c r="D15" s="68"/>
      <c r="E15" s="68"/>
      <c r="F15" s="68"/>
      <c r="G15" s="69"/>
    </row>
    <row r="16" spans="1:12">
      <c r="A16" s="73" t="s">
        <v>19</v>
      </c>
      <c r="B16" s="73" t="s">
        <v>20</v>
      </c>
      <c r="C16" s="78" t="s">
        <v>21</v>
      </c>
      <c r="D16" s="79"/>
      <c r="E16" s="78" t="s">
        <v>22</v>
      </c>
      <c r="F16" s="79"/>
      <c r="G16" s="73" t="s">
        <v>13</v>
      </c>
    </row>
    <row r="17" ht="17.25" spans="1:7">
      <c r="A17" s="82"/>
      <c r="B17" s="83"/>
      <c r="C17" s="78"/>
      <c r="D17" s="79"/>
      <c r="E17" s="84"/>
      <c r="F17" s="85"/>
      <c r="G17" s="80">
        <f>C17*E17</f>
        <v>0</v>
      </c>
    </row>
    <row r="18" ht="17.25" spans="1:7">
      <c r="A18" s="82" t="s">
        <v>16</v>
      </c>
      <c r="B18" s="83"/>
      <c r="C18" s="84"/>
      <c r="D18" s="85"/>
      <c r="E18" s="84"/>
      <c r="F18" s="85"/>
      <c r="G18" s="86">
        <f>SUM(G17:G17)</f>
        <v>0</v>
      </c>
    </row>
    <row r="19" spans="1:7">
      <c r="A19" s="76" t="s">
        <v>34</v>
      </c>
      <c r="B19" s="76"/>
      <c r="C19" s="76"/>
      <c r="D19" s="76"/>
      <c r="E19" s="76"/>
      <c r="F19" s="76"/>
      <c r="G19" s="76"/>
    </row>
    <row r="20" spans="1:7">
      <c r="A20" s="73" t="s">
        <v>35</v>
      </c>
      <c r="B20" s="73" t="s">
        <v>36</v>
      </c>
      <c r="C20" s="78" t="s">
        <v>21</v>
      </c>
      <c r="D20" s="79"/>
      <c r="E20" s="78" t="s">
        <v>37</v>
      </c>
      <c r="F20" s="79"/>
      <c r="G20" s="73" t="s">
        <v>38</v>
      </c>
    </row>
    <row r="21" ht="17.25" spans="1:7">
      <c r="A21" s="73"/>
      <c r="B21" s="81"/>
      <c r="C21" s="78"/>
      <c r="D21" s="79"/>
      <c r="E21" s="78"/>
      <c r="F21" s="79"/>
      <c r="G21" s="75">
        <f>C21*E21</f>
        <v>0</v>
      </c>
    </row>
    <row r="22" ht="17.25" spans="1:7">
      <c r="A22" s="73" t="s">
        <v>16</v>
      </c>
      <c r="B22" s="81"/>
      <c r="C22" s="78"/>
      <c r="D22" s="79"/>
      <c r="E22" s="78"/>
      <c r="F22" s="79"/>
      <c r="G22" s="75">
        <f>SUM(G21:G21)</f>
        <v>0</v>
      </c>
    </row>
    <row r="23" spans="1:7">
      <c r="A23" s="67" t="s">
        <v>39</v>
      </c>
      <c r="B23" s="68"/>
      <c r="C23" s="68"/>
      <c r="D23" s="68"/>
      <c r="E23" s="68"/>
      <c r="F23" s="68"/>
      <c r="G23" s="69"/>
    </row>
    <row r="24" spans="1:7">
      <c r="A24" s="73" t="s">
        <v>35</v>
      </c>
      <c r="B24" s="73" t="s">
        <v>36</v>
      </c>
      <c r="C24" s="78" t="s">
        <v>40</v>
      </c>
      <c r="D24" s="79"/>
      <c r="E24" s="78" t="s">
        <v>22</v>
      </c>
      <c r="F24" s="79"/>
      <c r="G24" s="73" t="s">
        <v>13</v>
      </c>
    </row>
    <row r="25" spans="1:7">
      <c r="A25" s="73" t="s">
        <v>41</v>
      </c>
      <c r="B25" s="73" t="s">
        <v>42</v>
      </c>
      <c r="C25" s="78">
        <v>1</v>
      </c>
      <c r="D25" s="79"/>
      <c r="E25" s="78">
        <v>1.74</v>
      </c>
      <c r="F25" s="79"/>
      <c r="G25" s="74">
        <f>C25*E25</f>
        <v>1.74</v>
      </c>
    </row>
    <row r="26" spans="1:7">
      <c r="A26" s="73" t="s">
        <v>43</v>
      </c>
      <c r="B26" s="73" t="s">
        <v>44</v>
      </c>
      <c r="C26" s="78">
        <v>3</v>
      </c>
      <c r="D26" s="79"/>
      <c r="E26" s="78">
        <v>0.75</v>
      </c>
      <c r="F26" s="79"/>
      <c r="G26" s="74">
        <f>C26*E26</f>
        <v>2.25</v>
      </c>
    </row>
    <row r="27" ht="17.25" spans="1:7">
      <c r="A27" s="73" t="s">
        <v>16</v>
      </c>
      <c r="B27" s="87"/>
      <c r="C27" s="78"/>
      <c r="D27" s="79"/>
      <c r="E27" s="78"/>
      <c r="F27" s="79"/>
      <c r="G27" s="75">
        <f>SUM(G25:G26)</f>
        <v>3.99</v>
      </c>
    </row>
    <row r="28" spans="1:7">
      <c r="A28" s="67" t="s">
        <v>45</v>
      </c>
      <c r="B28" s="68"/>
      <c r="C28" s="68"/>
      <c r="D28" s="68"/>
      <c r="E28" s="68"/>
      <c r="F28" s="68"/>
      <c r="G28" s="69"/>
    </row>
    <row r="29" spans="1:7">
      <c r="A29" s="88" t="s">
        <v>46</v>
      </c>
      <c r="B29" s="89"/>
      <c r="C29" s="89"/>
      <c r="D29" s="89"/>
      <c r="E29" s="68"/>
      <c r="F29" s="68"/>
      <c r="G29" s="69"/>
    </row>
    <row r="30" spans="1:7">
      <c r="A30" s="90" t="s">
        <v>47</v>
      </c>
      <c r="B30" s="90" t="s">
        <v>48</v>
      </c>
      <c r="C30" s="90" t="s">
        <v>49</v>
      </c>
      <c r="D30" s="91"/>
      <c r="E30" s="92" t="s">
        <v>50</v>
      </c>
      <c r="F30" s="79"/>
      <c r="G30" s="73" t="s">
        <v>13</v>
      </c>
    </row>
    <row r="31" spans="1:7">
      <c r="A31" s="73" t="s">
        <v>51</v>
      </c>
      <c r="B31" s="73">
        <v>180000</v>
      </c>
      <c r="C31" s="93">
        <v>5</v>
      </c>
      <c r="D31" s="91"/>
      <c r="E31" s="94">
        <v>1</v>
      </c>
      <c r="F31" s="95"/>
      <c r="G31" s="74">
        <f t="shared" ref="G31:G37" si="0">IFERROR(B31/C31/12/22/8*E31,0)</f>
        <v>17.0454545454545</v>
      </c>
    </row>
    <row r="32" spans="1:7">
      <c r="A32" s="73" t="s">
        <v>77</v>
      </c>
      <c r="B32" s="73">
        <v>138000</v>
      </c>
      <c r="C32" s="78">
        <v>5</v>
      </c>
      <c r="D32" s="79"/>
      <c r="E32" s="92">
        <v>1</v>
      </c>
      <c r="F32" s="79"/>
      <c r="G32" s="74">
        <f t="shared" si="0"/>
        <v>13.0681818181818</v>
      </c>
    </row>
    <row r="33" spans="1:7">
      <c r="A33" s="78" t="s">
        <v>92</v>
      </c>
      <c r="B33" s="73">
        <v>88500</v>
      </c>
      <c r="C33" s="78">
        <v>5</v>
      </c>
      <c r="D33" s="79"/>
      <c r="E33" s="92">
        <v>1</v>
      </c>
      <c r="F33" s="79"/>
      <c r="G33" s="74">
        <f t="shared" si="0"/>
        <v>8.38068181818182</v>
      </c>
    </row>
    <row r="34" spans="1:7">
      <c r="A34" s="78" t="s">
        <v>86</v>
      </c>
      <c r="B34" s="73">
        <v>1188</v>
      </c>
      <c r="C34" s="78">
        <v>5</v>
      </c>
      <c r="D34" s="79"/>
      <c r="E34" s="92">
        <v>1</v>
      </c>
      <c r="F34" s="79"/>
      <c r="G34" s="74">
        <f t="shared" si="0"/>
        <v>0.1125</v>
      </c>
    </row>
    <row r="35" spans="1:7">
      <c r="A35" s="78" t="s">
        <v>52</v>
      </c>
      <c r="B35" s="73">
        <v>4000</v>
      </c>
      <c r="C35" s="78">
        <v>5</v>
      </c>
      <c r="D35" s="79"/>
      <c r="E35" s="92">
        <v>1</v>
      </c>
      <c r="F35" s="79"/>
      <c r="G35" s="74">
        <f t="shared" si="0"/>
        <v>0.378787878787879</v>
      </c>
    </row>
    <row r="36" spans="1:7">
      <c r="A36" s="78" t="s">
        <v>53</v>
      </c>
      <c r="B36" s="73">
        <v>3550</v>
      </c>
      <c r="C36" s="78">
        <v>5</v>
      </c>
      <c r="D36" s="79"/>
      <c r="E36" s="92">
        <v>1</v>
      </c>
      <c r="F36" s="79"/>
      <c r="G36" s="74">
        <f t="shared" si="0"/>
        <v>0.336174242424242</v>
      </c>
    </row>
    <row r="37" spans="1:7">
      <c r="A37" s="78" t="s">
        <v>87</v>
      </c>
      <c r="B37" s="73">
        <v>5000</v>
      </c>
      <c r="C37" s="78">
        <v>5</v>
      </c>
      <c r="D37" s="79"/>
      <c r="E37" s="92">
        <v>1</v>
      </c>
      <c r="F37" s="79"/>
      <c r="G37" s="74">
        <f t="shared" si="0"/>
        <v>0.473484848484848</v>
      </c>
    </row>
    <row r="38" ht="17.25" spans="1:7">
      <c r="A38" s="78" t="s">
        <v>16</v>
      </c>
      <c r="B38" s="87"/>
      <c r="C38" s="78"/>
      <c r="D38" s="79"/>
      <c r="E38" s="92"/>
      <c r="F38" s="79"/>
      <c r="G38" s="75">
        <f>SUM(G31:G37)</f>
        <v>39.7952651515152</v>
      </c>
    </row>
    <row r="39" spans="1:7">
      <c r="A39" s="96" t="s">
        <v>54</v>
      </c>
      <c r="B39" s="97"/>
      <c r="C39" s="97"/>
      <c r="D39" s="97"/>
      <c r="E39" s="97"/>
      <c r="F39" s="97"/>
      <c r="G39" s="98"/>
    </row>
    <row r="40" ht="30" spans="1:7">
      <c r="A40" s="70" t="s">
        <v>35</v>
      </c>
      <c r="B40" s="70" t="s">
        <v>48</v>
      </c>
      <c r="C40" s="71" t="s">
        <v>55</v>
      </c>
      <c r="D40" s="70" t="s">
        <v>56</v>
      </c>
      <c r="E40" s="70" t="s">
        <v>49</v>
      </c>
      <c r="F40" s="70" t="s">
        <v>50</v>
      </c>
      <c r="G40" s="70" t="s">
        <v>13</v>
      </c>
    </row>
    <row r="41" ht="15" spans="1:7">
      <c r="A41" s="73" t="s">
        <v>88</v>
      </c>
      <c r="B41" s="99">
        <v>46244103.63</v>
      </c>
      <c r="C41" s="73">
        <v>13777</v>
      </c>
      <c r="D41" s="73">
        <v>580</v>
      </c>
      <c r="E41" s="73">
        <v>50</v>
      </c>
      <c r="F41" s="73">
        <v>1</v>
      </c>
      <c r="G41" s="74">
        <f>IFERROR(B41/C41/E41/12/22/8*D41*F41,0)</f>
        <v>18.4359610834428</v>
      </c>
    </row>
    <row r="42" ht="17.25" spans="1:7">
      <c r="A42" s="73" t="s">
        <v>16</v>
      </c>
      <c r="B42" s="73"/>
      <c r="C42" s="73"/>
      <c r="D42" s="73"/>
      <c r="E42" s="73"/>
      <c r="F42" s="73"/>
      <c r="G42" s="86">
        <f>SUM(G41:G41)</f>
        <v>18.4359610834428</v>
      </c>
    </row>
    <row r="43" ht="15" spans="1:7">
      <c r="A43" s="76" t="s">
        <v>58</v>
      </c>
      <c r="B43" s="76"/>
      <c r="C43" s="76"/>
      <c r="D43" s="76"/>
      <c r="E43" s="76"/>
      <c r="F43" s="76"/>
      <c r="G43" s="76"/>
    </row>
    <row r="44" spans="1:7">
      <c r="A44" s="67" t="s">
        <v>59</v>
      </c>
      <c r="B44" s="68"/>
      <c r="C44" s="68"/>
      <c r="D44" s="68"/>
      <c r="E44" s="68"/>
      <c r="F44" s="69"/>
      <c r="G44" s="74">
        <f>(G9+G14+G18+G27+G38+G42)*G45</f>
        <v>120.290620722292</v>
      </c>
    </row>
    <row r="45" spans="1:7">
      <c r="A45" s="67" t="s">
        <v>60</v>
      </c>
      <c r="B45" s="68"/>
      <c r="C45" s="68"/>
      <c r="D45" s="68"/>
      <c r="E45" s="68"/>
      <c r="F45" s="69"/>
      <c r="G45" s="80">
        <v>0.18</v>
      </c>
    </row>
    <row r="46" spans="1:7">
      <c r="A46" s="100" t="s">
        <v>61</v>
      </c>
      <c r="B46" s="101"/>
      <c r="C46" s="101"/>
      <c r="D46" s="101"/>
      <c r="E46" s="101"/>
      <c r="F46" s="102"/>
      <c r="G46" s="80">
        <f>G47</f>
        <v>0.16</v>
      </c>
    </row>
    <row r="47" spans="1:7">
      <c r="A47" s="67" t="s">
        <v>62</v>
      </c>
      <c r="B47" s="68"/>
      <c r="C47" s="68"/>
      <c r="D47" s="68"/>
      <c r="E47" s="68"/>
      <c r="F47" s="69"/>
      <c r="G47" s="80">
        <v>0.16</v>
      </c>
    </row>
    <row r="48" ht="17.25" spans="1:7">
      <c r="A48" s="103" t="s">
        <v>16</v>
      </c>
      <c r="B48" s="104"/>
      <c r="C48" s="104"/>
      <c r="D48" s="104"/>
      <c r="E48" s="104"/>
      <c r="F48" s="105"/>
      <c r="G48" s="86">
        <f>G44+G46</f>
        <v>120.450620722292</v>
      </c>
    </row>
    <row r="49" ht="17.25" spans="1:7">
      <c r="A49" s="67" t="s">
        <v>63</v>
      </c>
      <c r="B49" s="68"/>
      <c r="C49" s="68"/>
      <c r="D49" s="68"/>
      <c r="E49" s="68"/>
      <c r="F49" s="69"/>
      <c r="G49" s="106">
        <f>G9+G14+G18+G27+G38+G42+G48</f>
        <v>788.73184695725</v>
      </c>
    </row>
    <row r="50" ht="15" spans="1:7">
      <c r="A50" s="100" t="s">
        <v>64</v>
      </c>
      <c r="B50" s="101"/>
      <c r="C50" s="101"/>
      <c r="D50" s="101"/>
      <c r="E50" s="101"/>
      <c r="F50" s="101"/>
      <c r="G50" s="102"/>
    </row>
  </sheetData>
  <mergeCells count="72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A15:G15"/>
    <mergeCell ref="C16:D16"/>
    <mergeCell ref="E16:F16"/>
    <mergeCell ref="C17:D17"/>
    <mergeCell ref="E17:F17"/>
    <mergeCell ref="C18:D18"/>
    <mergeCell ref="E18:F18"/>
    <mergeCell ref="A19:G19"/>
    <mergeCell ref="C20:D20"/>
    <mergeCell ref="E20:F20"/>
    <mergeCell ref="C21:D21"/>
    <mergeCell ref="E21:F21"/>
    <mergeCell ref="C22:D22"/>
    <mergeCell ref="E22:F22"/>
    <mergeCell ref="A23:G23"/>
    <mergeCell ref="C24:D24"/>
    <mergeCell ref="E24:F24"/>
    <mergeCell ref="C25:D25"/>
    <mergeCell ref="E25:F25"/>
    <mergeCell ref="C26:D26"/>
    <mergeCell ref="E26:F26"/>
    <mergeCell ref="C27:D27"/>
    <mergeCell ref="E27:F27"/>
    <mergeCell ref="A28:G28"/>
    <mergeCell ref="A29:G29"/>
    <mergeCell ref="C30:D30"/>
    <mergeCell ref="E30:F30"/>
    <mergeCell ref="C31:D31"/>
    <mergeCell ref="E31:F31"/>
    <mergeCell ref="C32:D32"/>
    <mergeCell ref="E32:F32"/>
    <mergeCell ref="C33:D33"/>
    <mergeCell ref="E33:F33"/>
    <mergeCell ref="C34:D34"/>
    <mergeCell ref="E34:F34"/>
    <mergeCell ref="C35:D35"/>
    <mergeCell ref="E35:F35"/>
    <mergeCell ref="C36:D36"/>
    <mergeCell ref="E36:F36"/>
    <mergeCell ref="C37:D37"/>
    <mergeCell ref="E37:F37"/>
    <mergeCell ref="C38:D38"/>
    <mergeCell ref="E38:F38"/>
    <mergeCell ref="A39:G39"/>
    <mergeCell ref="A43:G43"/>
    <mergeCell ref="A44:F44"/>
    <mergeCell ref="A45:F45"/>
    <mergeCell ref="A46:F46"/>
    <mergeCell ref="A47:F47"/>
    <mergeCell ref="A48:F48"/>
    <mergeCell ref="A49:F49"/>
    <mergeCell ref="A50:G50"/>
  </mergeCells>
  <pageMargins left="0.7" right="0.7" top="0.75" bottom="0.75" header="0.3" footer="0.3"/>
  <pageSetup paperSize="9" scale="84" orientation="portrait"/>
  <headerFooter/>
  <legacyDrawing r:id="rId2"/>
</worksheet>
</file>

<file path=xl/worksheets/sheet7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61"/>
  <sheetViews>
    <sheetView topLeftCell="A42" workbookViewId="0">
      <selection activeCell="A62" sqref="$A62:$XFD72"/>
    </sheetView>
  </sheetViews>
  <sheetFormatPr defaultColWidth="8.75" defaultRowHeight="16.5"/>
  <cols>
    <col min="1" max="1" width="21.625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232</v>
      </c>
      <c r="C4" s="10" t="s">
        <v>6</v>
      </c>
      <c r="D4" s="11" t="s">
        <v>233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ht="15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2</v>
      </c>
      <c r="C7" s="18">
        <v>2</v>
      </c>
      <c r="D7" s="19"/>
      <c r="E7" s="18">
        <v>96.35</v>
      </c>
      <c r="F7" s="19"/>
      <c r="G7" s="21">
        <f>B7*C7*E7</f>
        <v>385.4</v>
      </c>
    </row>
    <row r="8" ht="16.15" customHeight="1" spans="1:12">
      <c r="A8" s="20" t="s">
        <v>15</v>
      </c>
      <c r="B8" s="20">
        <v>2</v>
      </c>
      <c r="C8" s="18">
        <v>2</v>
      </c>
      <c r="D8" s="19"/>
      <c r="E8" s="18">
        <v>206.68</v>
      </c>
      <c r="F8" s="19"/>
      <c r="G8" s="21">
        <f>B8*C8*E8</f>
        <v>826.72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1212.12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spans="1:12">
      <c r="A13" s="20" t="s">
        <v>100</v>
      </c>
      <c r="B13" s="20" t="s">
        <v>33</v>
      </c>
      <c r="C13" s="26">
        <v>2</v>
      </c>
      <c r="D13" s="27"/>
      <c r="E13" s="26">
        <v>42</v>
      </c>
      <c r="F13" s="27"/>
      <c r="G13" s="28">
        <f>C13*E13</f>
        <v>84</v>
      </c>
    </row>
    <row r="14" ht="17.25" spans="1:12">
      <c r="A14" s="20" t="s">
        <v>99</v>
      </c>
      <c r="B14" s="22" t="s">
        <v>103</v>
      </c>
      <c r="C14" s="26">
        <v>1</v>
      </c>
      <c r="D14" s="27"/>
      <c r="E14" s="26">
        <v>0.33</v>
      </c>
      <c r="F14" s="27"/>
      <c r="G14" s="28">
        <f>C14*E14</f>
        <v>0.33</v>
      </c>
    </row>
    <row r="15" ht="17.25" spans="1:12">
      <c r="A15" s="20" t="s">
        <v>101</v>
      </c>
      <c r="B15" s="22" t="s">
        <v>33</v>
      </c>
      <c r="C15" s="26">
        <v>1</v>
      </c>
      <c r="D15" s="27"/>
      <c r="E15" s="26">
        <v>38</v>
      </c>
      <c r="F15" s="27"/>
      <c r="G15" s="28">
        <f>C15*E15</f>
        <v>38</v>
      </c>
    </row>
    <row r="16" ht="17.25" spans="1:12">
      <c r="A16" s="20" t="s">
        <v>102</v>
      </c>
      <c r="B16" s="22" t="s">
        <v>103</v>
      </c>
      <c r="C16" s="26">
        <v>1</v>
      </c>
      <c r="D16" s="27"/>
      <c r="E16" s="26">
        <v>10</v>
      </c>
      <c r="F16" s="27"/>
      <c r="G16" s="21">
        <f>C16*E16</f>
        <v>10</v>
      </c>
    </row>
    <row r="17" ht="17.25" spans="1:7">
      <c r="A17" s="20" t="s">
        <v>16</v>
      </c>
      <c r="B17" s="22"/>
      <c r="C17" s="26"/>
      <c r="D17" s="27"/>
      <c r="E17" s="26"/>
      <c r="F17" s="27"/>
      <c r="G17" s="23">
        <f>SUM(G13:G16)</f>
        <v>132.33</v>
      </c>
    </row>
    <row r="18" spans="1:7">
      <c r="A18" s="14" t="s">
        <v>23</v>
      </c>
      <c r="B18" s="15"/>
      <c r="C18" s="15"/>
      <c r="D18" s="15"/>
      <c r="E18" s="15"/>
      <c r="F18" s="15"/>
      <c r="G18" s="16"/>
    </row>
    <row r="19" spans="1:7">
      <c r="A19" s="20" t="s">
        <v>19</v>
      </c>
      <c r="B19" s="20" t="s">
        <v>20</v>
      </c>
      <c r="C19" s="26" t="s">
        <v>21</v>
      </c>
      <c r="D19" s="27"/>
      <c r="E19" s="26" t="s">
        <v>22</v>
      </c>
      <c r="F19" s="27"/>
      <c r="G19" s="20" t="s">
        <v>13</v>
      </c>
    </row>
    <row r="20" spans="1:7">
      <c r="A20" s="20" t="s">
        <v>24</v>
      </c>
      <c r="B20" s="20" t="s">
        <v>25</v>
      </c>
      <c r="C20" s="26">
        <v>4</v>
      </c>
      <c r="D20" s="27"/>
      <c r="E20" s="26">
        <v>0.32</v>
      </c>
      <c r="F20" s="27"/>
      <c r="G20" s="28">
        <f t="shared" ref="G20:G33" si="0">C20*E20</f>
        <v>1.28</v>
      </c>
    </row>
    <row r="21" spans="1:7">
      <c r="A21" s="20" t="s">
        <v>26</v>
      </c>
      <c r="B21" s="20" t="s">
        <v>25</v>
      </c>
      <c r="C21" s="26">
        <v>4</v>
      </c>
      <c r="D21" s="27"/>
      <c r="E21" s="26">
        <v>0.45</v>
      </c>
      <c r="F21" s="27"/>
      <c r="G21" s="28">
        <f t="shared" si="0"/>
        <v>1.8</v>
      </c>
    </row>
    <row r="22" spans="1:7">
      <c r="A22" s="20" t="s">
        <v>27</v>
      </c>
      <c r="B22" s="20" t="s">
        <v>28</v>
      </c>
      <c r="C22" s="26">
        <v>3</v>
      </c>
      <c r="D22" s="27"/>
      <c r="E22" s="26">
        <v>2.3</v>
      </c>
      <c r="F22" s="27"/>
      <c r="G22" s="28">
        <f t="shared" si="0"/>
        <v>6.9</v>
      </c>
    </row>
    <row r="23" spans="1:7">
      <c r="A23" s="20" t="s">
        <v>29</v>
      </c>
      <c r="B23" s="20" t="s">
        <v>25</v>
      </c>
      <c r="C23" s="26">
        <v>1</v>
      </c>
      <c r="D23" s="27"/>
      <c r="E23" s="26">
        <v>3.5</v>
      </c>
      <c r="F23" s="27"/>
      <c r="G23" s="28">
        <f t="shared" si="0"/>
        <v>3.5</v>
      </c>
    </row>
    <row r="24" spans="1:7">
      <c r="A24" s="20" t="s">
        <v>30</v>
      </c>
      <c r="B24" s="20" t="s">
        <v>31</v>
      </c>
      <c r="C24" s="26">
        <v>0.5</v>
      </c>
      <c r="D24" s="27"/>
      <c r="E24" s="26">
        <v>5.7</v>
      </c>
      <c r="F24" s="27"/>
      <c r="G24" s="28">
        <f t="shared" si="0"/>
        <v>2.85</v>
      </c>
    </row>
    <row r="25" spans="1:7">
      <c r="A25" s="20" t="s">
        <v>32</v>
      </c>
      <c r="B25" s="20" t="s">
        <v>33</v>
      </c>
      <c r="C25" s="26">
        <v>1</v>
      </c>
      <c r="D25" s="27"/>
      <c r="E25" s="26">
        <v>0.38</v>
      </c>
      <c r="F25" s="27"/>
      <c r="G25" s="28">
        <f t="shared" si="0"/>
        <v>0.38</v>
      </c>
    </row>
    <row r="26" spans="1:7">
      <c r="A26" s="20" t="s">
        <v>83</v>
      </c>
      <c r="B26" s="20" t="s">
        <v>84</v>
      </c>
      <c r="C26" s="26">
        <v>2</v>
      </c>
      <c r="D26" s="27"/>
      <c r="E26" s="26">
        <v>7.6</v>
      </c>
      <c r="F26" s="27"/>
      <c r="G26" s="28">
        <f t="shared" si="0"/>
        <v>15.2</v>
      </c>
    </row>
    <row r="27" spans="1:7">
      <c r="A27" s="29" t="s">
        <v>85</v>
      </c>
      <c r="B27" s="29" t="s">
        <v>25</v>
      </c>
      <c r="C27" s="26">
        <v>1</v>
      </c>
      <c r="D27" s="27"/>
      <c r="E27" s="31">
        <v>280</v>
      </c>
      <c r="F27" s="32"/>
      <c r="G27" s="28">
        <f t="shared" si="0"/>
        <v>280</v>
      </c>
    </row>
    <row r="28" spans="1:7">
      <c r="A28" s="29" t="s">
        <v>80</v>
      </c>
      <c r="B28" s="29" t="s">
        <v>33</v>
      </c>
      <c r="C28" s="26">
        <v>4</v>
      </c>
      <c r="D28" s="27"/>
      <c r="E28" s="31">
        <v>0.7</v>
      </c>
      <c r="F28" s="32"/>
      <c r="G28" s="28">
        <f t="shared" si="0"/>
        <v>2.8</v>
      </c>
    </row>
    <row r="29" ht="17.25" spans="1:7">
      <c r="A29" s="29" t="s">
        <v>16</v>
      </c>
      <c r="B29" s="30"/>
      <c r="C29" s="31"/>
      <c r="D29" s="32"/>
      <c r="E29" s="31"/>
      <c r="F29" s="32"/>
      <c r="G29" s="33">
        <f>SUM(G20:G28)</f>
        <v>314.71</v>
      </c>
    </row>
    <row r="30" spans="1:7">
      <c r="A30" s="24" t="s">
        <v>34</v>
      </c>
      <c r="B30" s="24"/>
      <c r="C30" s="24"/>
      <c r="D30" s="24"/>
      <c r="E30" s="24"/>
      <c r="F30" s="24"/>
      <c r="G30" s="24"/>
    </row>
    <row r="31" ht="15" spans="1:7">
      <c r="A31" s="20" t="s">
        <v>35</v>
      </c>
      <c r="B31" s="20" t="s">
        <v>36</v>
      </c>
      <c r="C31" s="26" t="s">
        <v>21</v>
      </c>
      <c r="D31" s="27"/>
      <c r="E31" s="26" t="s">
        <v>37</v>
      </c>
      <c r="F31" s="27"/>
      <c r="G31" s="20" t="s">
        <v>38</v>
      </c>
    </row>
    <row r="32" ht="17.25" spans="1:7">
      <c r="A32" s="20"/>
      <c r="B32" s="22"/>
      <c r="C32" s="26"/>
      <c r="D32" s="27"/>
      <c r="E32" s="26"/>
      <c r="F32" s="27"/>
      <c r="G32" s="21">
        <f>C32*E32</f>
        <v>0</v>
      </c>
    </row>
    <row r="33" ht="17.25" spans="1:7">
      <c r="A33" s="20" t="s">
        <v>16</v>
      </c>
      <c r="B33" s="22"/>
      <c r="C33" s="26"/>
      <c r="D33" s="27"/>
      <c r="E33" s="26"/>
      <c r="F33" s="27"/>
      <c r="G33" s="21">
        <f>SUM(G32:G32)</f>
        <v>0</v>
      </c>
    </row>
    <row r="34" ht="15" spans="1:7">
      <c r="A34" s="14" t="s">
        <v>39</v>
      </c>
      <c r="B34" s="15"/>
      <c r="C34" s="15"/>
      <c r="D34" s="15"/>
      <c r="E34" s="15"/>
      <c r="F34" s="15"/>
      <c r="G34" s="16"/>
    </row>
    <row r="35" spans="1:7">
      <c r="A35" s="20" t="s">
        <v>35</v>
      </c>
      <c r="B35" s="20" t="s">
        <v>36</v>
      </c>
      <c r="C35" s="26" t="s">
        <v>40</v>
      </c>
      <c r="D35" s="27"/>
      <c r="E35" s="26" t="s">
        <v>22</v>
      </c>
      <c r="F35" s="27"/>
      <c r="G35" s="20" t="s">
        <v>13</v>
      </c>
    </row>
    <row r="36" spans="1:7">
      <c r="A36" s="20" t="s">
        <v>41</v>
      </c>
      <c r="B36" s="20" t="s">
        <v>42</v>
      </c>
      <c r="C36" s="26">
        <v>1</v>
      </c>
      <c r="D36" s="27"/>
      <c r="E36" s="26">
        <v>1.74</v>
      </c>
      <c r="F36" s="27"/>
      <c r="G36" s="21">
        <f>C36*E36</f>
        <v>1.74</v>
      </c>
    </row>
    <row r="37" spans="1:7">
      <c r="A37" s="20" t="s">
        <v>43</v>
      </c>
      <c r="B37" s="20" t="s">
        <v>44</v>
      </c>
      <c r="C37" s="26">
        <v>3</v>
      </c>
      <c r="D37" s="27"/>
      <c r="E37" s="26">
        <v>0.75</v>
      </c>
      <c r="F37" s="27"/>
      <c r="G37" s="21">
        <f>C37*E37</f>
        <v>2.25</v>
      </c>
    </row>
    <row r="38" ht="17.25" spans="1:7">
      <c r="A38" s="20" t="s">
        <v>16</v>
      </c>
      <c r="B38" s="34"/>
      <c r="C38" s="26"/>
      <c r="D38" s="27"/>
      <c r="E38" s="26"/>
      <c r="F38" s="27"/>
      <c r="G38" s="23">
        <f>SUM(G36:G37)</f>
        <v>3.99</v>
      </c>
    </row>
    <row r="39" spans="1:7">
      <c r="A39" s="14" t="s">
        <v>45</v>
      </c>
      <c r="B39" s="15"/>
      <c r="C39" s="15"/>
      <c r="D39" s="15"/>
      <c r="E39" s="15"/>
      <c r="F39" s="15"/>
      <c r="G39" s="16"/>
    </row>
    <row r="40" spans="1:7">
      <c r="A40" s="35" t="s">
        <v>46</v>
      </c>
      <c r="B40" s="36"/>
      <c r="C40" s="36"/>
      <c r="D40" s="36"/>
      <c r="E40" s="15"/>
      <c r="F40" s="15"/>
      <c r="G40" s="16"/>
    </row>
    <row r="41" spans="1:7">
      <c r="A41" s="37" t="s">
        <v>47</v>
      </c>
      <c r="B41" s="37" t="s">
        <v>48</v>
      </c>
      <c r="C41" s="37" t="s">
        <v>49</v>
      </c>
      <c r="D41" s="38"/>
      <c r="E41" s="39" t="s">
        <v>50</v>
      </c>
      <c r="F41" s="27"/>
      <c r="G41" s="20" t="s">
        <v>13</v>
      </c>
    </row>
    <row r="42" spans="1:7">
      <c r="A42" s="20" t="s">
        <v>51</v>
      </c>
      <c r="B42" s="20">
        <v>180000</v>
      </c>
      <c r="C42" s="52">
        <v>5</v>
      </c>
      <c r="D42" s="38"/>
      <c r="E42" s="40">
        <v>2</v>
      </c>
      <c r="F42" s="41"/>
      <c r="G42" s="21">
        <f t="shared" ref="G42:G48" si="1">IFERROR(B42/C42/12/22/8*E42,0)</f>
        <v>34.0909090909091</v>
      </c>
    </row>
    <row r="43" spans="1:7">
      <c r="A43" s="20" t="s">
        <v>77</v>
      </c>
      <c r="B43" s="20">
        <v>138000</v>
      </c>
      <c r="C43" s="26">
        <v>5</v>
      </c>
      <c r="D43" s="27"/>
      <c r="E43" s="39">
        <v>2</v>
      </c>
      <c r="F43" s="27"/>
      <c r="G43" s="21">
        <f t="shared" si="1"/>
        <v>26.1363636363636</v>
      </c>
    </row>
    <row r="44" spans="1:7">
      <c r="A44" s="26" t="s">
        <v>92</v>
      </c>
      <c r="B44" s="20">
        <v>88500</v>
      </c>
      <c r="C44" s="26">
        <v>5</v>
      </c>
      <c r="D44" s="27"/>
      <c r="E44" s="39">
        <v>2</v>
      </c>
      <c r="F44" s="27"/>
      <c r="G44" s="21">
        <f t="shared" si="1"/>
        <v>16.7613636363636</v>
      </c>
    </row>
    <row r="45" spans="1:7">
      <c r="A45" s="26" t="s">
        <v>86</v>
      </c>
      <c r="B45" s="20">
        <v>1188</v>
      </c>
      <c r="C45" s="26">
        <v>5</v>
      </c>
      <c r="D45" s="27"/>
      <c r="E45" s="39">
        <v>2</v>
      </c>
      <c r="F45" s="27"/>
      <c r="G45" s="21">
        <f t="shared" si="1"/>
        <v>0.225</v>
      </c>
    </row>
    <row r="46" spans="1:7">
      <c r="A46" s="26" t="s">
        <v>52</v>
      </c>
      <c r="B46" s="20">
        <v>4000</v>
      </c>
      <c r="C46" s="26">
        <v>5</v>
      </c>
      <c r="D46" s="27"/>
      <c r="E46" s="39">
        <v>2</v>
      </c>
      <c r="F46" s="27"/>
      <c r="G46" s="21">
        <f t="shared" si="1"/>
        <v>0.757575757575758</v>
      </c>
    </row>
    <row r="47" spans="1:7">
      <c r="A47" s="26" t="s">
        <v>53</v>
      </c>
      <c r="B47" s="20">
        <v>3550</v>
      </c>
      <c r="C47" s="26">
        <v>5</v>
      </c>
      <c r="D47" s="27"/>
      <c r="E47" s="39">
        <v>2</v>
      </c>
      <c r="F47" s="27"/>
      <c r="G47" s="21">
        <f t="shared" si="1"/>
        <v>0.672348484848485</v>
      </c>
    </row>
    <row r="48" ht="17" customHeight="1" spans="1:7">
      <c r="A48" s="26" t="s">
        <v>87</v>
      </c>
      <c r="B48" s="20">
        <v>5000</v>
      </c>
      <c r="C48" s="26">
        <v>5</v>
      </c>
      <c r="D48" s="27"/>
      <c r="E48" s="39">
        <v>2</v>
      </c>
      <c r="F48" s="27"/>
      <c r="G48" s="21">
        <f t="shared" si="1"/>
        <v>0.946969696969697</v>
      </c>
    </row>
    <row r="49" ht="17.25" spans="1:7">
      <c r="A49" s="26" t="s">
        <v>16</v>
      </c>
      <c r="B49" s="34"/>
      <c r="C49" s="26"/>
      <c r="D49" s="27"/>
      <c r="E49" s="39"/>
      <c r="F49" s="27"/>
      <c r="G49" s="23">
        <f>SUM(G42:G48)</f>
        <v>79.5905303030302</v>
      </c>
    </row>
    <row r="50" spans="1:7">
      <c r="A50" s="42" t="s">
        <v>54</v>
      </c>
      <c r="B50" s="43"/>
      <c r="C50" s="43"/>
      <c r="D50" s="43"/>
      <c r="E50" s="43"/>
      <c r="F50" s="43"/>
      <c r="G50" s="44"/>
    </row>
    <row r="51" ht="30" spans="1:7">
      <c r="A51" s="17" t="s">
        <v>35</v>
      </c>
      <c r="B51" s="17" t="s">
        <v>48</v>
      </c>
      <c r="C51" s="18" t="s">
        <v>55</v>
      </c>
      <c r="D51" s="17" t="s">
        <v>56</v>
      </c>
      <c r="E51" s="17" t="s">
        <v>49</v>
      </c>
      <c r="F51" s="17" t="s">
        <v>50</v>
      </c>
      <c r="G51" s="17" t="s">
        <v>13</v>
      </c>
    </row>
    <row r="52" ht="15" spans="1:7">
      <c r="A52" s="20" t="s">
        <v>88</v>
      </c>
      <c r="B52" s="45">
        <v>46244103.63</v>
      </c>
      <c r="C52" s="20">
        <v>13777</v>
      </c>
      <c r="D52" s="20">
        <v>580</v>
      </c>
      <c r="E52" s="20">
        <v>50</v>
      </c>
      <c r="F52" s="20">
        <v>2</v>
      </c>
      <c r="G52" s="21">
        <f>IFERROR(B52/C52/E52/12/22/8*D52*F52,0)</f>
        <v>36.8719221668855</v>
      </c>
    </row>
    <row r="53" ht="17.25" spans="1:7">
      <c r="A53" s="20" t="s">
        <v>16</v>
      </c>
      <c r="B53" s="20"/>
      <c r="C53" s="20"/>
      <c r="D53" s="20"/>
      <c r="E53" s="20"/>
      <c r="F53" s="20"/>
      <c r="G53" s="33">
        <f>SUM(G52:G52)</f>
        <v>36.8719221668855</v>
      </c>
    </row>
    <row r="54" ht="15" spans="1:7">
      <c r="A54" s="24" t="s">
        <v>58</v>
      </c>
      <c r="B54" s="24"/>
      <c r="C54" s="24"/>
      <c r="D54" s="24"/>
      <c r="E54" s="24"/>
      <c r="F54" s="24"/>
      <c r="G54" s="24"/>
    </row>
    <row r="55" spans="1:7">
      <c r="A55" s="14" t="s">
        <v>59</v>
      </c>
      <c r="B55" s="15"/>
      <c r="C55" s="15"/>
      <c r="D55" s="15"/>
      <c r="E55" s="15"/>
      <c r="F55" s="16"/>
      <c r="G55" s="21">
        <f>(G9+G17+G29+G38+G49+G53)*G56</f>
        <v>320.330241444585</v>
      </c>
    </row>
    <row r="56" spans="1:7">
      <c r="A56" s="14" t="s">
        <v>60</v>
      </c>
      <c r="B56" s="15"/>
      <c r="C56" s="15"/>
      <c r="D56" s="15"/>
      <c r="E56" s="15"/>
      <c r="F56" s="16"/>
      <c r="G56" s="28">
        <v>0.18</v>
      </c>
    </row>
    <row r="57" spans="1:7">
      <c r="A57" s="46" t="s">
        <v>61</v>
      </c>
      <c r="B57" s="47"/>
      <c r="C57" s="47"/>
      <c r="D57" s="47"/>
      <c r="E57" s="47"/>
      <c r="F57" s="48"/>
      <c r="G57" s="28">
        <f>G58</f>
        <v>0.16</v>
      </c>
    </row>
    <row r="58" spans="1:7">
      <c r="A58" s="14" t="s">
        <v>62</v>
      </c>
      <c r="B58" s="15"/>
      <c r="C58" s="15"/>
      <c r="D58" s="15"/>
      <c r="E58" s="15"/>
      <c r="F58" s="16"/>
      <c r="G58" s="28">
        <v>0.16</v>
      </c>
    </row>
    <row r="59" ht="17.25" spans="1:7">
      <c r="A59" s="49" t="s">
        <v>16</v>
      </c>
      <c r="B59" s="50"/>
      <c r="C59" s="50"/>
      <c r="D59" s="50"/>
      <c r="E59" s="50"/>
      <c r="F59" s="51"/>
      <c r="G59" s="33">
        <f>G55+G57</f>
        <v>320.490241444585</v>
      </c>
    </row>
    <row r="60" ht="17.25" spans="1:7">
      <c r="A60" s="14" t="s">
        <v>63</v>
      </c>
      <c r="B60" s="15"/>
      <c r="C60" s="15"/>
      <c r="D60" s="15"/>
      <c r="E60" s="15"/>
      <c r="F60" s="16"/>
      <c r="G60" s="23">
        <f>G9+G17+G29+G33+G38+G49+G53+G59</f>
        <v>2100.1026939145</v>
      </c>
    </row>
    <row r="61" ht="15" spans="1:7">
      <c r="A61" s="46" t="s">
        <v>64</v>
      </c>
      <c r="B61" s="47"/>
      <c r="C61" s="47"/>
      <c r="D61" s="47"/>
      <c r="E61" s="47"/>
      <c r="F61" s="47"/>
      <c r="G61" s="48"/>
    </row>
  </sheetData>
  <mergeCells count="94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A18:G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A30:G30"/>
    <mergeCell ref="C31:D31"/>
    <mergeCell ref="E31:F31"/>
    <mergeCell ref="C32:D32"/>
    <mergeCell ref="E32:F32"/>
    <mergeCell ref="C33:D33"/>
    <mergeCell ref="E33:F33"/>
    <mergeCell ref="A34:G34"/>
    <mergeCell ref="C35:D35"/>
    <mergeCell ref="E35:F35"/>
    <mergeCell ref="C36:D36"/>
    <mergeCell ref="E36:F36"/>
    <mergeCell ref="C37:D37"/>
    <mergeCell ref="E37:F37"/>
    <mergeCell ref="C38:D38"/>
    <mergeCell ref="E38:F38"/>
    <mergeCell ref="A39:G39"/>
    <mergeCell ref="A40:G40"/>
    <mergeCell ref="C41:D41"/>
    <mergeCell ref="E41:F41"/>
    <mergeCell ref="C42:D42"/>
    <mergeCell ref="E42:F42"/>
    <mergeCell ref="C43:D43"/>
    <mergeCell ref="E43:F43"/>
    <mergeCell ref="C44:D44"/>
    <mergeCell ref="E44:F44"/>
    <mergeCell ref="C45:D45"/>
    <mergeCell ref="E45:F45"/>
    <mergeCell ref="C46:D46"/>
    <mergeCell ref="E46:F46"/>
    <mergeCell ref="C47:D47"/>
    <mergeCell ref="E47:F47"/>
    <mergeCell ref="C48:D48"/>
    <mergeCell ref="E48:F48"/>
    <mergeCell ref="C49:D49"/>
    <mergeCell ref="E49:F49"/>
    <mergeCell ref="A50:G50"/>
    <mergeCell ref="A54:G54"/>
    <mergeCell ref="A55:F55"/>
    <mergeCell ref="A56:F56"/>
    <mergeCell ref="A57:F57"/>
    <mergeCell ref="A58:F58"/>
    <mergeCell ref="A59:F59"/>
    <mergeCell ref="A60:F60"/>
    <mergeCell ref="A61:G61"/>
  </mergeCells>
  <pageMargins left="0.7" right="0.7" top="0.314583333333333" bottom="0.275" header="0.3" footer="0.3"/>
  <pageSetup paperSize="9" scale="76" orientation="portrait"/>
  <headerFooter/>
  <legacyDrawing r:id="rId2"/>
</worksheet>
</file>

<file path=xl/worksheets/sheet7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65"/>
  <sheetViews>
    <sheetView topLeftCell="A39" workbookViewId="0">
      <selection activeCell="A51" sqref="$A51:$XFD64"/>
    </sheetView>
  </sheetViews>
  <sheetFormatPr defaultColWidth="8.75" defaultRowHeight="16.5"/>
  <cols>
    <col min="1" max="1" width="13.3666666666667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234</v>
      </c>
      <c r="C4" s="10" t="s">
        <v>6</v>
      </c>
      <c r="D4" s="11" t="s">
        <v>235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ht="15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2</v>
      </c>
      <c r="C7" s="18">
        <v>1</v>
      </c>
      <c r="D7" s="19"/>
      <c r="E7" s="18">
        <v>96.35</v>
      </c>
      <c r="F7" s="19"/>
      <c r="G7" s="21">
        <f>B7*C7*E7</f>
        <v>192.7</v>
      </c>
    </row>
    <row r="8" ht="16.15" customHeight="1" spans="1:12">
      <c r="A8" s="20" t="s">
        <v>15</v>
      </c>
      <c r="B8" s="20">
        <v>2</v>
      </c>
      <c r="C8" s="18">
        <v>1</v>
      </c>
      <c r="D8" s="19"/>
      <c r="E8" s="18">
        <v>206.68</v>
      </c>
      <c r="F8" s="19"/>
      <c r="G8" s="21">
        <f>B8*C8*E8</f>
        <v>413.36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606.06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ht="17.25" spans="1:12">
      <c r="A13" s="20"/>
      <c r="B13" s="22"/>
      <c r="C13" s="26"/>
      <c r="D13" s="27"/>
      <c r="E13" s="26"/>
      <c r="F13" s="27"/>
      <c r="G13" s="28">
        <f>C13*E13</f>
        <v>0</v>
      </c>
    </row>
    <row r="14" ht="17.25" spans="1:12">
      <c r="A14" s="20" t="s">
        <v>16</v>
      </c>
      <c r="B14" s="22"/>
      <c r="C14" s="26"/>
      <c r="D14" s="27"/>
      <c r="E14" s="26"/>
      <c r="F14" s="27"/>
      <c r="G14" s="23">
        <f>SUM(G13:G13)</f>
        <v>0</v>
      </c>
    </row>
    <row r="15" spans="1:12">
      <c r="A15" s="14" t="s">
        <v>23</v>
      </c>
      <c r="B15" s="15"/>
      <c r="C15" s="15"/>
      <c r="D15" s="15"/>
      <c r="E15" s="15"/>
      <c r="F15" s="15"/>
      <c r="G15" s="16"/>
    </row>
    <row r="16" spans="1:12">
      <c r="A16" s="20" t="s">
        <v>19</v>
      </c>
      <c r="B16" s="20" t="s">
        <v>20</v>
      </c>
      <c r="C16" s="26" t="s">
        <v>21</v>
      </c>
      <c r="D16" s="27"/>
      <c r="E16" s="26" t="s">
        <v>22</v>
      </c>
      <c r="F16" s="27"/>
      <c r="G16" s="20" t="s">
        <v>13</v>
      </c>
    </row>
    <row r="17" ht="17.25" spans="1:7">
      <c r="A17" s="29"/>
      <c r="B17" s="30"/>
      <c r="C17" s="26"/>
      <c r="D17" s="27"/>
      <c r="E17" s="31"/>
      <c r="F17" s="32"/>
      <c r="G17" s="28">
        <f>C17*E17</f>
        <v>0</v>
      </c>
    </row>
    <row r="18" ht="17.25" spans="1:7">
      <c r="A18" s="29" t="s">
        <v>16</v>
      </c>
      <c r="B18" s="30"/>
      <c r="C18" s="31"/>
      <c r="D18" s="32"/>
      <c r="E18" s="31"/>
      <c r="F18" s="32"/>
      <c r="G18" s="33">
        <f>SUM(G17:G17)</f>
        <v>0</v>
      </c>
    </row>
    <row r="19" spans="1:7">
      <c r="A19" s="24" t="s">
        <v>34</v>
      </c>
      <c r="B19" s="24"/>
      <c r="C19" s="24"/>
      <c r="D19" s="24"/>
      <c r="E19" s="24"/>
      <c r="F19" s="24"/>
      <c r="G19" s="24"/>
    </row>
    <row r="20" spans="1:7">
      <c r="A20" s="20" t="s">
        <v>35</v>
      </c>
      <c r="B20" s="20" t="s">
        <v>36</v>
      </c>
      <c r="C20" s="26" t="s">
        <v>21</v>
      </c>
      <c r="D20" s="27"/>
      <c r="E20" s="26" t="s">
        <v>37</v>
      </c>
      <c r="F20" s="27"/>
      <c r="G20" s="20" t="s">
        <v>38</v>
      </c>
    </row>
    <row r="21" ht="17.25" spans="1:7">
      <c r="A21" s="20"/>
      <c r="B21" s="22"/>
      <c r="C21" s="26"/>
      <c r="D21" s="27"/>
      <c r="E21" s="26"/>
      <c r="F21" s="27"/>
      <c r="G21" s="23">
        <f>C21*E21</f>
        <v>0</v>
      </c>
    </row>
    <row r="22" ht="17.25" spans="1:7">
      <c r="A22" s="20" t="s">
        <v>16</v>
      </c>
      <c r="B22" s="22"/>
      <c r="C22" s="26"/>
      <c r="D22" s="27"/>
      <c r="E22" s="26"/>
      <c r="F22" s="27"/>
      <c r="G22" s="23">
        <f>SUM(G21:G21)</f>
        <v>0</v>
      </c>
    </row>
    <row r="23" spans="1:7">
      <c r="A23" s="14" t="s">
        <v>39</v>
      </c>
      <c r="B23" s="15"/>
      <c r="C23" s="15"/>
      <c r="D23" s="15"/>
      <c r="E23" s="15"/>
      <c r="F23" s="15"/>
      <c r="G23" s="16"/>
    </row>
    <row r="24" spans="1:7">
      <c r="A24" s="20" t="s">
        <v>35</v>
      </c>
      <c r="B24" s="20" t="s">
        <v>36</v>
      </c>
      <c r="C24" s="26" t="s">
        <v>40</v>
      </c>
      <c r="D24" s="27"/>
      <c r="E24" s="26" t="s">
        <v>22</v>
      </c>
      <c r="F24" s="27"/>
      <c r="G24" s="20" t="s">
        <v>13</v>
      </c>
    </row>
    <row r="25" spans="1:7">
      <c r="A25" s="20" t="s">
        <v>41</v>
      </c>
      <c r="B25" s="20" t="s">
        <v>42</v>
      </c>
      <c r="C25" s="26">
        <v>1</v>
      </c>
      <c r="D25" s="27"/>
      <c r="E25" s="26">
        <v>1.74</v>
      </c>
      <c r="F25" s="27"/>
      <c r="G25" s="21">
        <f>C25*E25</f>
        <v>1.74</v>
      </c>
    </row>
    <row r="26" spans="1:7">
      <c r="A26" s="20" t="s">
        <v>43</v>
      </c>
      <c r="B26" s="20" t="s">
        <v>44</v>
      </c>
      <c r="C26" s="26">
        <v>3</v>
      </c>
      <c r="D26" s="27"/>
      <c r="E26" s="26">
        <v>0.75</v>
      </c>
      <c r="F26" s="27"/>
      <c r="G26" s="21">
        <f>C26*E26</f>
        <v>2.25</v>
      </c>
    </row>
    <row r="27" ht="17.25" spans="1:7">
      <c r="A27" s="20" t="s">
        <v>16</v>
      </c>
      <c r="B27" s="34"/>
      <c r="C27" s="26"/>
      <c r="D27" s="27"/>
      <c r="E27" s="26"/>
      <c r="F27" s="27"/>
      <c r="G27" s="23">
        <f>SUM(G25:G26)</f>
        <v>3.99</v>
      </c>
    </row>
    <row r="28" spans="1:7">
      <c r="A28" s="14" t="s">
        <v>45</v>
      </c>
      <c r="B28" s="15"/>
      <c r="C28" s="15"/>
      <c r="D28" s="15"/>
      <c r="E28" s="15"/>
      <c r="F28" s="15"/>
      <c r="G28" s="16"/>
    </row>
    <row r="29" spans="1:7">
      <c r="A29" s="35" t="s">
        <v>46</v>
      </c>
      <c r="B29" s="36"/>
      <c r="C29" s="36"/>
      <c r="D29" s="36"/>
      <c r="E29" s="15"/>
      <c r="F29" s="15"/>
      <c r="G29" s="16"/>
    </row>
    <row r="30" spans="1:7">
      <c r="A30" s="37" t="s">
        <v>47</v>
      </c>
      <c r="B30" s="37" t="s">
        <v>48</v>
      </c>
      <c r="C30" s="37" t="s">
        <v>49</v>
      </c>
      <c r="D30" s="38"/>
      <c r="E30" s="39" t="s">
        <v>50</v>
      </c>
      <c r="F30" s="27"/>
      <c r="G30" s="20" t="s">
        <v>13</v>
      </c>
    </row>
    <row r="31" spans="1:7">
      <c r="A31" s="20" t="s">
        <v>51</v>
      </c>
      <c r="B31" s="20">
        <v>180000</v>
      </c>
      <c r="C31" s="52">
        <v>5</v>
      </c>
      <c r="D31" s="38"/>
      <c r="E31" s="40">
        <v>1</v>
      </c>
      <c r="F31" s="41"/>
      <c r="G31" s="21">
        <f t="shared" ref="G31:G37" si="0">IFERROR(B31/C31/12/22/8*E31,0)</f>
        <v>17.0454545454545</v>
      </c>
    </row>
    <row r="32" spans="1:7">
      <c r="A32" s="20" t="s">
        <v>77</v>
      </c>
      <c r="B32" s="20">
        <v>138000</v>
      </c>
      <c r="C32" s="26">
        <v>5</v>
      </c>
      <c r="D32" s="27"/>
      <c r="E32" s="39">
        <v>1</v>
      </c>
      <c r="F32" s="27"/>
      <c r="G32" s="21">
        <f t="shared" si="0"/>
        <v>13.0681818181818</v>
      </c>
    </row>
    <row r="33" spans="1:7">
      <c r="A33" s="26" t="s">
        <v>92</v>
      </c>
      <c r="B33" s="20">
        <v>88500</v>
      </c>
      <c r="C33" s="26">
        <v>5</v>
      </c>
      <c r="D33" s="27"/>
      <c r="E33" s="39">
        <v>1</v>
      </c>
      <c r="F33" s="27"/>
      <c r="G33" s="21">
        <f t="shared" si="0"/>
        <v>8.38068181818182</v>
      </c>
    </row>
    <row r="34" spans="1:7">
      <c r="A34" s="26" t="s">
        <v>86</v>
      </c>
      <c r="B34" s="20">
        <v>1188</v>
      </c>
      <c r="C34" s="26">
        <v>5</v>
      </c>
      <c r="D34" s="27"/>
      <c r="E34" s="39">
        <v>1</v>
      </c>
      <c r="F34" s="27"/>
      <c r="G34" s="21">
        <f t="shared" si="0"/>
        <v>0.1125</v>
      </c>
    </row>
    <row r="35" spans="1:7">
      <c r="A35" s="26" t="s">
        <v>52</v>
      </c>
      <c r="B35" s="20">
        <v>4000</v>
      </c>
      <c r="C35" s="26">
        <v>5</v>
      </c>
      <c r="D35" s="27"/>
      <c r="E35" s="39">
        <v>1</v>
      </c>
      <c r="F35" s="27"/>
      <c r="G35" s="21">
        <f t="shared" si="0"/>
        <v>0.378787878787879</v>
      </c>
    </row>
    <row r="36" spans="1:7">
      <c r="A36" s="26" t="s">
        <v>53</v>
      </c>
      <c r="B36" s="20">
        <v>3550</v>
      </c>
      <c r="C36" s="26">
        <v>5</v>
      </c>
      <c r="D36" s="27"/>
      <c r="E36" s="39">
        <v>1</v>
      </c>
      <c r="F36" s="27"/>
      <c r="G36" s="21">
        <f t="shared" si="0"/>
        <v>0.336174242424242</v>
      </c>
    </row>
    <row r="37" spans="1:7">
      <c r="A37" s="26" t="s">
        <v>87</v>
      </c>
      <c r="B37" s="20">
        <v>5000</v>
      </c>
      <c r="C37" s="26">
        <v>5</v>
      </c>
      <c r="D37" s="27"/>
      <c r="E37" s="39">
        <v>1</v>
      </c>
      <c r="F37" s="27"/>
      <c r="G37" s="21">
        <f t="shared" si="0"/>
        <v>0.473484848484848</v>
      </c>
    </row>
    <row r="38" ht="17.25" spans="1:7">
      <c r="A38" s="26" t="s">
        <v>16</v>
      </c>
      <c r="B38" s="34"/>
      <c r="C38" s="26"/>
      <c r="D38" s="27"/>
      <c r="E38" s="39"/>
      <c r="F38" s="27"/>
      <c r="G38" s="23">
        <f>SUM(G31:G37)</f>
        <v>39.7952651515151</v>
      </c>
    </row>
    <row r="39" spans="1:7">
      <c r="A39" s="42" t="s">
        <v>54</v>
      </c>
      <c r="B39" s="43"/>
      <c r="C39" s="43"/>
      <c r="D39" s="43"/>
      <c r="E39" s="43"/>
      <c r="F39" s="43"/>
      <c r="G39" s="44"/>
    </row>
    <row r="40" ht="30" spans="1:7">
      <c r="A40" s="17" t="s">
        <v>35</v>
      </c>
      <c r="B40" s="17" t="s">
        <v>48</v>
      </c>
      <c r="C40" s="18" t="s">
        <v>55</v>
      </c>
      <c r="D40" s="17" t="s">
        <v>56</v>
      </c>
      <c r="E40" s="17" t="s">
        <v>49</v>
      </c>
      <c r="F40" s="17" t="s">
        <v>50</v>
      </c>
      <c r="G40" s="17" t="s">
        <v>13</v>
      </c>
    </row>
    <row r="41" ht="15" spans="1:7">
      <c r="A41" s="20" t="s">
        <v>88</v>
      </c>
      <c r="B41" s="45">
        <v>46244103.63</v>
      </c>
      <c r="C41" s="20">
        <v>13777</v>
      </c>
      <c r="D41" s="20">
        <v>580</v>
      </c>
      <c r="E41" s="20">
        <v>50</v>
      </c>
      <c r="F41" s="20">
        <v>1</v>
      </c>
      <c r="G41" s="21">
        <f>IFERROR(B41/C41/E41/12/22/8*D41*F41,0)</f>
        <v>18.4359610834428</v>
      </c>
    </row>
    <row r="42" ht="17.25" spans="1:7">
      <c r="A42" s="20" t="s">
        <v>16</v>
      </c>
      <c r="B42" s="20"/>
      <c r="C42" s="20"/>
      <c r="D42" s="20"/>
      <c r="E42" s="20"/>
      <c r="F42" s="20"/>
      <c r="G42" s="33">
        <f>SUM(G41:G41)</f>
        <v>18.4359610834428</v>
      </c>
    </row>
    <row r="43" ht="15" spans="1:7">
      <c r="A43" s="24" t="s">
        <v>58</v>
      </c>
      <c r="B43" s="24"/>
      <c r="C43" s="24"/>
      <c r="D43" s="24"/>
      <c r="E43" s="24"/>
      <c r="F43" s="24"/>
      <c r="G43" s="24"/>
    </row>
    <row r="44" spans="1:7">
      <c r="A44" s="14" t="s">
        <v>59</v>
      </c>
      <c r="B44" s="15"/>
      <c r="C44" s="15"/>
      <c r="D44" s="15"/>
      <c r="E44" s="15"/>
      <c r="F44" s="16"/>
      <c r="G44" s="21">
        <f>(G9+G14+G18+G27+G38+G42)*G45</f>
        <v>120.290620722292</v>
      </c>
    </row>
    <row r="45" spans="1:7">
      <c r="A45" s="14" t="s">
        <v>60</v>
      </c>
      <c r="B45" s="15"/>
      <c r="C45" s="15"/>
      <c r="D45" s="15"/>
      <c r="E45" s="15"/>
      <c r="F45" s="16"/>
      <c r="G45" s="28">
        <v>0.18</v>
      </c>
    </row>
    <row r="46" spans="1:7">
      <c r="A46" s="46" t="s">
        <v>61</v>
      </c>
      <c r="B46" s="47"/>
      <c r="C46" s="47"/>
      <c r="D46" s="47"/>
      <c r="E46" s="47"/>
      <c r="F46" s="48"/>
      <c r="G46" s="28">
        <f>G47</f>
        <v>0.16</v>
      </c>
    </row>
    <row r="47" spans="1:7">
      <c r="A47" s="14" t="s">
        <v>62</v>
      </c>
      <c r="B47" s="15"/>
      <c r="C47" s="15"/>
      <c r="D47" s="15"/>
      <c r="E47" s="15"/>
      <c r="F47" s="16"/>
      <c r="G47" s="28">
        <v>0.16</v>
      </c>
    </row>
    <row r="48" ht="17.25" spans="1:7">
      <c r="A48" s="49" t="s">
        <v>16</v>
      </c>
      <c r="B48" s="50"/>
      <c r="C48" s="50"/>
      <c r="D48" s="50"/>
      <c r="E48" s="50"/>
      <c r="F48" s="51"/>
      <c r="G48" s="33">
        <f>G44+G46</f>
        <v>120.450620722292</v>
      </c>
    </row>
    <row r="49" ht="17.25" spans="1:7">
      <c r="A49" s="14" t="s">
        <v>63</v>
      </c>
      <c r="B49" s="15"/>
      <c r="C49" s="15"/>
      <c r="D49" s="15"/>
      <c r="E49" s="15"/>
      <c r="F49" s="16"/>
      <c r="G49" s="23">
        <f>G9+G14+G18+G27+G38+G42+G48</f>
        <v>788.73184695725</v>
      </c>
    </row>
    <row r="50" ht="15" spans="1:7">
      <c r="A50" s="46" t="s">
        <v>64</v>
      </c>
      <c r="B50" s="47"/>
      <c r="C50" s="47"/>
      <c r="D50" s="47"/>
      <c r="E50" s="47"/>
      <c r="F50" s="47"/>
      <c r="G50" s="48"/>
    </row>
    <row r="65" ht="13.5"/>
  </sheetData>
  <mergeCells count="72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A15:G15"/>
    <mergeCell ref="C16:D16"/>
    <mergeCell ref="E16:F16"/>
    <mergeCell ref="C17:D17"/>
    <mergeCell ref="E17:F17"/>
    <mergeCell ref="C18:D18"/>
    <mergeCell ref="E18:F18"/>
    <mergeCell ref="A19:G19"/>
    <mergeCell ref="C20:D20"/>
    <mergeCell ref="E20:F20"/>
    <mergeCell ref="C21:D21"/>
    <mergeCell ref="E21:F21"/>
    <mergeCell ref="C22:D22"/>
    <mergeCell ref="E22:F22"/>
    <mergeCell ref="A23:G23"/>
    <mergeCell ref="C24:D24"/>
    <mergeCell ref="E24:F24"/>
    <mergeCell ref="C25:D25"/>
    <mergeCell ref="E25:F25"/>
    <mergeCell ref="C26:D26"/>
    <mergeCell ref="E26:F26"/>
    <mergeCell ref="C27:D27"/>
    <mergeCell ref="E27:F27"/>
    <mergeCell ref="A28:G28"/>
    <mergeCell ref="A29:G29"/>
    <mergeCell ref="C30:D30"/>
    <mergeCell ref="E30:F30"/>
    <mergeCell ref="C31:D31"/>
    <mergeCell ref="E31:F31"/>
    <mergeCell ref="C32:D32"/>
    <mergeCell ref="E32:F32"/>
    <mergeCell ref="C33:D33"/>
    <mergeCell ref="E33:F33"/>
    <mergeCell ref="C34:D34"/>
    <mergeCell ref="E34:F34"/>
    <mergeCell ref="C35:D35"/>
    <mergeCell ref="E35:F35"/>
    <mergeCell ref="C36:D36"/>
    <mergeCell ref="E36:F36"/>
    <mergeCell ref="C37:D37"/>
    <mergeCell ref="E37:F37"/>
    <mergeCell ref="C38:D38"/>
    <mergeCell ref="E38:F38"/>
    <mergeCell ref="A39:G39"/>
    <mergeCell ref="A43:G43"/>
    <mergeCell ref="A44:F44"/>
    <mergeCell ref="A45:F45"/>
    <mergeCell ref="A46:F46"/>
    <mergeCell ref="A47:F47"/>
    <mergeCell ref="A48:F48"/>
    <mergeCell ref="A49:F49"/>
    <mergeCell ref="A50:G50"/>
  </mergeCells>
  <pageMargins left="0.7" right="0.7" top="0.472222222222222" bottom="0.314583333333333" header="0.3" footer="0.3"/>
  <pageSetup paperSize="9" scale="90" orientation="portrait"/>
  <headerFooter/>
  <legacyDrawing r:id="rId2"/>
</worksheet>
</file>

<file path=xl/worksheets/sheet7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82"/>
  <sheetViews>
    <sheetView topLeftCell="A50" workbookViewId="0">
      <selection activeCell="A65" sqref="$A65:$XFD81"/>
    </sheetView>
  </sheetViews>
  <sheetFormatPr defaultColWidth="8.75" defaultRowHeight="16.5"/>
  <cols>
    <col min="1" max="1" width="18.875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236</v>
      </c>
      <c r="C4" s="10" t="s">
        <v>6</v>
      </c>
      <c r="D4" s="11" t="s">
        <v>237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ht="15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2</v>
      </c>
      <c r="C7" s="18">
        <v>3</v>
      </c>
      <c r="D7" s="19"/>
      <c r="E7" s="18">
        <v>96.35</v>
      </c>
      <c r="F7" s="19"/>
      <c r="G7" s="21">
        <f>B7*C7*E7</f>
        <v>578.1</v>
      </c>
    </row>
    <row r="8" ht="16.15" customHeight="1" spans="1:12">
      <c r="A8" s="20" t="s">
        <v>15</v>
      </c>
      <c r="B8" s="20">
        <v>2</v>
      </c>
      <c r="C8" s="18">
        <v>3</v>
      </c>
      <c r="D8" s="19"/>
      <c r="E8" s="18">
        <v>206.68</v>
      </c>
      <c r="F8" s="19"/>
      <c r="G8" s="21">
        <f>B8*C8*E8</f>
        <v>1240.08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1818.18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spans="1:12">
      <c r="A13" s="20" t="s">
        <v>100</v>
      </c>
      <c r="B13" s="20" t="s">
        <v>33</v>
      </c>
      <c r="C13" s="26">
        <v>4</v>
      </c>
      <c r="D13" s="27"/>
      <c r="E13" s="26">
        <v>42</v>
      </c>
      <c r="F13" s="27"/>
      <c r="G13" s="28">
        <f>C13*E13</f>
        <v>168</v>
      </c>
    </row>
    <row r="14" ht="17.25" spans="1:12">
      <c r="A14" s="20" t="s">
        <v>99</v>
      </c>
      <c r="B14" s="22" t="s">
        <v>103</v>
      </c>
      <c r="C14" s="26">
        <v>1</v>
      </c>
      <c r="D14" s="27"/>
      <c r="E14" s="26">
        <v>0.33</v>
      </c>
      <c r="F14" s="27"/>
      <c r="G14" s="28">
        <f>C14*E14</f>
        <v>0.33</v>
      </c>
    </row>
    <row r="15" ht="17.25" spans="1:12">
      <c r="A15" s="20" t="s">
        <v>101</v>
      </c>
      <c r="B15" s="22" t="s">
        <v>33</v>
      </c>
      <c r="C15" s="26">
        <v>1</v>
      </c>
      <c r="D15" s="27"/>
      <c r="E15" s="26">
        <v>38</v>
      </c>
      <c r="F15" s="27"/>
      <c r="G15" s="28">
        <f>C15*E15</f>
        <v>38</v>
      </c>
    </row>
    <row r="16" ht="17.25" spans="1:12">
      <c r="A16" s="20" t="s">
        <v>102</v>
      </c>
      <c r="B16" s="22" t="s">
        <v>103</v>
      </c>
      <c r="C16" s="26">
        <v>1</v>
      </c>
      <c r="D16" s="27"/>
      <c r="E16" s="26">
        <v>10</v>
      </c>
      <c r="F16" s="27"/>
      <c r="G16" s="28">
        <f>C16*E16</f>
        <v>10</v>
      </c>
    </row>
    <row r="17" ht="17.25" spans="1:7">
      <c r="A17" s="20" t="s">
        <v>16</v>
      </c>
      <c r="B17" s="22"/>
      <c r="C17" s="26"/>
      <c r="D17" s="27"/>
      <c r="E17" s="26"/>
      <c r="F17" s="27"/>
      <c r="G17" s="28">
        <f>SUM(G13:G16)</f>
        <v>216.33</v>
      </c>
    </row>
    <row r="18" spans="1:7">
      <c r="A18" s="14" t="s">
        <v>23</v>
      </c>
      <c r="B18" s="15"/>
      <c r="C18" s="15"/>
      <c r="D18" s="15"/>
      <c r="E18" s="15"/>
      <c r="F18" s="15"/>
      <c r="G18" s="16"/>
    </row>
    <row r="19" ht="15" customHeight="1" spans="1:7">
      <c r="A19" s="20" t="s">
        <v>19</v>
      </c>
      <c r="B19" s="20" t="s">
        <v>20</v>
      </c>
      <c r="C19" s="26" t="s">
        <v>21</v>
      </c>
      <c r="D19" s="27"/>
      <c r="E19" s="26" t="s">
        <v>22</v>
      </c>
      <c r="F19" s="27"/>
      <c r="G19" s="20" t="s">
        <v>13</v>
      </c>
    </row>
    <row r="20" spans="1:7">
      <c r="A20" s="20" t="s">
        <v>24</v>
      </c>
      <c r="B20" s="20" t="s">
        <v>25</v>
      </c>
      <c r="C20" s="26">
        <v>4</v>
      </c>
      <c r="D20" s="27"/>
      <c r="E20" s="26">
        <v>0.32</v>
      </c>
      <c r="F20" s="27"/>
      <c r="G20" s="28">
        <f t="shared" ref="G20:G35" si="0">C20*E20</f>
        <v>1.28</v>
      </c>
    </row>
    <row r="21" spans="1:7">
      <c r="A21" s="20" t="s">
        <v>26</v>
      </c>
      <c r="B21" s="20" t="s">
        <v>25</v>
      </c>
      <c r="C21" s="26">
        <v>4</v>
      </c>
      <c r="D21" s="27"/>
      <c r="E21" s="26">
        <v>0.45</v>
      </c>
      <c r="F21" s="27"/>
      <c r="G21" s="28">
        <f t="shared" si="0"/>
        <v>1.8</v>
      </c>
    </row>
    <row r="22" spans="1:7">
      <c r="A22" s="20" t="s">
        <v>27</v>
      </c>
      <c r="B22" s="20" t="s">
        <v>28</v>
      </c>
      <c r="C22" s="26">
        <v>3</v>
      </c>
      <c r="D22" s="27"/>
      <c r="E22" s="26">
        <v>2.3</v>
      </c>
      <c r="F22" s="27"/>
      <c r="G22" s="28">
        <f t="shared" si="0"/>
        <v>6.9</v>
      </c>
    </row>
    <row r="23" spans="1:7">
      <c r="A23" s="20" t="s">
        <v>29</v>
      </c>
      <c r="B23" s="20" t="s">
        <v>25</v>
      </c>
      <c r="C23" s="26">
        <v>1</v>
      </c>
      <c r="D23" s="27"/>
      <c r="E23" s="26">
        <v>3.5</v>
      </c>
      <c r="F23" s="27"/>
      <c r="G23" s="28">
        <f t="shared" si="0"/>
        <v>3.5</v>
      </c>
    </row>
    <row r="24" spans="1:7">
      <c r="A24" s="20" t="s">
        <v>30</v>
      </c>
      <c r="B24" s="20" t="s">
        <v>31</v>
      </c>
      <c r="C24" s="26">
        <v>0.5</v>
      </c>
      <c r="D24" s="27"/>
      <c r="E24" s="26">
        <v>5.7</v>
      </c>
      <c r="F24" s="27"/>
      <c r="G24" s="28">
        <f t="shared" si="0"/>
        <v>2.85</v>
      </c>
    </row>
    <row r="25" spans="1:7">
      <c r="A25" s="20" t="s">
        <v>105</v>
      </c>
      <c r="B25" s="20" t="s">
        <v>31</v>
      </c>
      <c r="C25" s="26">
        <v>0.5</v>
      </c>
      <c r="D25" s="27"/>
      <c r="E25" s="26">
        <v>6</v>
      </c>
      <c r="F25" s="27"/>
      <c r="G25" s="28">
        <f t="shared" si="0"/>
        <v>3</v>
      </c>
    </row>
    <row r="26" spans="1:7">
      <c r="A26" s="20" t="s">
        <v>32</v>
      </c>
      <c r="B26" s="20" t="s">
        <v>33</v>
      </c>
      <c r="C26" s="26">
        <v>1</v>
      </c>
      <c r="D26" s="27"/>
      <c r="E26" s="26">
        <v>0.38</v>
      </c>
      <c r="F26" s="27"/>
      <c r="G26" s="28">
        <f t="shared" si="0"/>
        <v>0.38</v>
      </c>
    </row>
    <row r="27" spans="1:7">
      <c r="A27" s="20" t="s">
        <v>83</v>
      </c>
      <c r="B27" s="20" t="s">
        <v>84</v>
      </c>
      <c r="C27" s="26">
        <v>3</v>
      </c>
      <c r="D27" s="27"/>
      <c r="E27" s="26">
        <v>7.6</v>
      </c>
      <c r="F27" s="27"/>
      <c r="G27" s="28">
        <f t="shared" si="0"/>
        <v>22.8</v>
      </c>
    </row>
    <row r="28" spans="1:7">
      <c r="A28" s="29" t="s">
        <v>85</v>
      </c>
      <c r="B28" s="29" t="s">
        <v>25</v>
      </c>
      <c r="C28" s="26">
        <v>1</v>
      </c>
      <c r="D28" s="27"/>
      <c r="E28" s="31">
        <v>280</v>
      </c>
      <c r="F28" s="32"/>
      <c r="G28" s="28">
        <f t="shared" si="0"/>
        <v>280</v>
      </c>
    </row>
    <row r="29" spans="1:7">
      <c r="A29" s="29" t="s">
        <v>80</v>
      </c>
      <c r="B29" s="29" t="s">
        <v>33</v>
      </c>
      <c r="C29" s="26">
        <v>4</v>
      </c>
      <c r="D29" s="27"/>
      <c r="E29" s="31">
        <v>0.7</v>
      </c>
      <c r="F29" s="32"/>
      <c r="G29" s="28">
        <f t="shared" si="0"/>
        <v>2.8</v>
      </c>
    </row>
    <row r="30" ht="17.25" spans="1:7">
      <c r="A30" s="29" t="s">
        <v>127</v>
      </c>
      <c r="B30" s="30" t="s">
        <v>25</v>
      </c>
      <c r="C30" s="26">
        <v>4</v>
      </c>
      <c r="D30" s="27"/>
      <c r="E30" s="31">
        <v>1.8</v>
      </c>
      <c r="F30" s="32"/>
      <c r="G30" s="28">
        <f t="shared" si="0"/>
        <v>7.2</v>
      </c>
    </row>
    <row r="31" ht="17.25" spans="1:7">
      <c r="A31" s="29" t="s">
        <v>104</v>
      </c>
      <c r="B31" s="30" t="s">
        <v>33</v>
      </c>
      <c r="C31" s="26">
        <v>3</v>
      </c>
      <c r="D31" s="27"/>
      <c r="E31" s="31">
        <v>0.6</v>
      </c>
      <c r="F31" s="32"/>
      <c r="G31" s="28">
        <f t="shared" si="0"/>
        <v>1.8</v>
      </c>
    </row>
    <row r="32" ht="17.25" spans="1:7">
      <c r="A32" s="29" t="s">
        <v>16</v>
      </c>
      <c r="B32" s="30"/>
      <c r="C32" s="31"/>
      <c r="D32" s="32"/>
      <c r="E32" s="31"/>
      <c r="F32" s="32"/>
      <c r="G32" s="33">
        <f>SUM(G20:G31)</f>
        <v>334.31</v>
      </c>
    </row>
    <row r="33" spans="1:7">
      <c r="A33" s="24" t="s">
        <v>34</v>
      </c>
      <c r="B33" s="24"/>
      <c r="C33" s="24"/>
      <c r="D33" s="24"/>
      <c r="E33" s="24"/>
      <c r="F33" s="24"/>
      <c r="G33" s="24"/>
    </row>
    <row r="34" ht="15" spans="1:7">
      <c r="A34" s="20" t="s">
        <v>35</v>
      </c>
      <c r="B34" s="20" t="s">
        <v>36</v>
      </c>
      <c r="C34" s="26" t="s">
        <v>21</v>
      </c>
      <c r="D34" s="27"/>
      <c r="E34" s="26" t="s">
        <v>37</v>
      </c>
      <c r="F34" s="27"/>
      <c r="G34" s="20" t="s">
        <v>38</v>
      </c>
    </row>
    <row r="35" ht="17.25" spans="1:7">
      <c r="A35" s="20"/>
      <c r="B35" s="22"/>
      <c r="C35" s="26"/>
      <c r="D35" s="27"/>
      <c r="E35" s="26"/>
      <c r="F35" s="27"/>
      <c r="G35" s="23">
        <f>C35*E35</f>
        <v>0</v>
      </c>
    </row>
    <row r="36" ht="17.25" spans="1:7">
      <c r="A36" s="20" t="s">
        <v>16</v>
      </c>
      <c r="B36" s="22"/>
      <c r="C36" s="26"/>
      <c r="D36" s="27"/>
      <c r="E36" s="26"/>
      <c r="F36" s="27"/>
      <c r="G36" s="23">
        <f>SUM(G35:G35)</f>
        <v>0</v>
      </c>
    </row>
    <row r="37" spans="1:7">
      <c r="A37" s="14" t="s">
        <v>39</v>
      </c>
      <c r="B37" s="15"/>
      <c r="C37" s="15"/>
      <c r="D37" s="15"/>
      <c r="E37" s="15"/>
      <c r="F37" s="15"/>
      <c r="G37" s="16"/>
    </row>
    <row r="38" spans="1:7">
      <c r="A38" s="20" t="s">
        <v>35</v>
      </c>
      <c r="B38" s="20" t="s">
        <v>36</v>
      </c>
      <c r="C38" s="26" t="s">
        <v>40</v>
      </c>
      <c r="D38" s="27"/>
      <c r="E38" s="26" t="s">
        <v>22</v>
      </c>
      <c r="F38" s="27"/>
      <c r="G38" s="20" t="s">
        <v>13</v>
      </c>
    </row>
    <row r="39" spans="1:7">
      <c r="A39" s="20" t="s">
        <v>41</v>
      </c>
      <c r="B39" s="20" t="s">
        <v>42</v>
      </c>
      <c r="C39" s="26">
        <v>1</v>
      </c>
      <c r="D39" s="27"/>
      <c r="E39" s="26">
        <v>1.74</v>
      </c>
      <c r="F39" s="27"/>
      <c r="G39" s="21">
        <f>C39*E39</f>
        <v>1.74</v>
      </c>
    </row>
    <row r="40" spans="1:7">
      <c r="A40" s="20" t="s">
        <v>43</v>
      </c>
      <c r="B40" s="20" t="s">
        <v>44</v>
      </c>
      <c r="C40" s="26">
        <v>3</v>
      </c>
      <c r="D40" s="27"/>
      <c r="E40" s="26">
        <v>0.75</v>
      </c>
      <c r="F40" s="27"/>
      <c r="G40" s="21">
        <f>C40*E40</f>
        <v>2.25</v>
      </c>
    </row>
    <row r="41" ht="17.25" spans="1:7">
      <c r="A41" s="20" t="s">
        <v>16</v>
      </c>
      <c r="B41" s="34"/>
      <c r="C41" s="26"/>
      <c r="D41" s="27"/>
      <c r="E41" s="26"/>
      <c r="F41" s="27"/>
      <c r="G41" s="23">
        <f>SUM(G39:G40)</f>
        <v>3.99</v>
      </c>
    </row>
    <row r="42" spans="1:7">
      <c r="A42" s="14" t="s">
        <v>45</v>
      </c>
      <c r="B42" s="15"/>
      <c r="C42" s="15"/>
      <c r="D42" s="15"/>
      <c r="E42" s="15"/>
      <c r="F42" s="15"/>
      <c r="G42" s="16"/>
    </row>
    <row r="43" spans="1:7">
      <c r="A43" s="35" t="s">
        <v>46</v>
      </c>
      <c r="B43" s="36"/>
      <c r="C43" s="36"/>
      <c r="D43" s="36"/>
      <c r="E43" s="15"/>
      <c r="F43" s="15"/>
      <c r="G43" s="16"/>
    </row>
    <row r="44" spans="1:7">
      <c r="A44" s="37" t="s">
        <v>47</v>
      </c>
      <c r="B44" s="37" t="s">
        <v>48</v>
      </c>
      <c r="C44" s="37" t="s">
        <v>49</v>
      </c>
      <c r="D44" s="38"/>
      <c r="E44" s="39" t="s">
        <v>50</v>
      </c>
      <c r="F44" s="27"/>
      <c r="G44" s="20" t="s">
        <v>13</v>
      </c>
    </row>
    <row r="45" spans="1:7">
      <c r="A45" s="20" t="s">
        <v>51</v>
      </c>
      <c r="B45" s="20">
        <v>180000</v>
      </c>
      <c r="C45" s="52">
        <v>5</v>
      </c>
      <c r="D45" s="38"/>
      <c r="E45" s="40">
        <v>3</v>
      </c>
      <c r="F45" s="41"/>
      <c r="G45" s="21">
        <f t="shared" ref="G45:G51" si="1">IFERROR(B45/C45/12/22/8*E45,0)</f>
        <v>51.1363636363636</v>
      </c>
    </row>
    <row r="46" spans="1:7">
      <c r="A46" s="20" t="s">
        <v>77</v>
      </c>
      <c r="B46" s="20">
        <v>138000</v>
      </c>
      <c r="C46" s="26">
        <v>5</v>
      </c>
      <c r="D46" s="27"/>
      <c r="E46" s="40">
        <v>3</v>
      </c>
      <c r="F46" s="41"/>
      <c r="G46" s="21">
        <f t="shared" si="1"/>
        <v>39.2045454545455</v>
      </c>
    </row>
    <row r="47" spans="1:7">
      <c r="A47" s="26" t="s">
        <v>92</v>
      </c>
      <c r="B47" s="20">
        <v>88500</v>
      </c>
      <c r="C47" s="26">
        <v>5</v>
      </c>
      <c r="D47" s="27"/>
      <c r="E47" s="40">
        <v>3</v>
      </c>
      <c r="F47" s="41"/>
      <c r="G47" s="21">
        <f t="shared" si="1"/>
        <v>25.1420454545455</v>
      </c>
    </row>
    <row r="48" spans="1:7">
      <c r="A48" s="26" t="s">
        <v>86</v>
      </c>
      <c r="B48" s="20">
        <v>1188</v>
      </c>
      <c r="C48" s="26">
        <v>5</v>
      </c>
      <c r="D48" s="27"/>
      <c r="E48" s="40">
        <v>3</v>
      </c>
      <c r="F48" s="41"/>
      <c r="G48" s="21">
        <f t="shared" si="1"/>
        <v>0.3375</v>
      </c>
    </row>
    <row r="49" spans="1:7">
      <c r="A49" s="26" t="s">
        <v>52</v>
      </c>
      <c r="B49" s="20">
        <v>4000</v>
      </c>
      <c r="C49" s="26">
        <v>5</v>
      </c>
      <c r="D49" s="27"/>
      <c r="E49" s="40">
        <v>3</v>
      </c>
      <c r="F49" s="41"/>
      <c r="G49" s="21">
        <f t="shared" si="1"/>
        <v>1.13636363636364</v>
      </c>
    </row>
    <row r="50" spans="1:7">
      <c r="A50" s="26" t="s">
        <v>53</v>
      </c>
      <c r="B50" s="20">
        <v>3550</v>
      </c>
      <c r="C50" s="26">
        <v>5</v>
      </c>
      <c r="D50" s="27"/>
      <c r="E50" s="40">
        <v>3</v>
      </c>
      <c r="F50" s="41"/>
      <c r="G50" s="21">
        <f t="shared" si="1"/>
        <v>1.00852272727273</v>
      </c>
    </row>
    <row r="51" ht="18" customHeight="1" spans="1:7">
      <c r="A51" s="26" t="s">
        <v>87</v>
      </c>
      <c r="B51" s="20">
        <v>5000</v>
      </c>
      <c r="C51" s="26">
        <v>5</v>
      </c>
      <c r="D51" s="27"/>
      <c r="E51" s="40">
        <v>3</v>
      </c>
      <c r="F51" s="41"/>
      <c r="G51" s="21">
        <f t="shared" si="1"/>
        <v>1.42045454545455</v>
      </c>
    </row>
    <row r="52" ht="17.25" spans="1:7">
      <c r="A52" s="26" t="s">
        <v>16</v>
      </c>
      <c r="B52" s="34"/>
      <c r="C52" s="26"/>
      <c r="D52" s="27"/>
      <c r="E52" s="39"/>
      <c r="F52" s="27"/>
      <c r="G52" s="23">
        <f>SUM(G45:G51)</f>
        <v>119.385795454545</v>
      </c>
    </row>
    <row r="53" spans="1:7">
      <c r="A53" s="42" t="s">
        <v>54</v>
      </c>
      <c r="B53" s="43"/>
      <c r="C53" s="43"/>
      <c r="D53" s="43"/>
      <c r="E53" s="43"/>
      <c r="F53" s="43"/>
      <c r="G53" s="44"/>
    </row>
    <row r="54" ht="30" spans="1:7">
      <c r="A54" s="17" t="s">
        <v>35</v>
      </c>
      <c r="B54" s="17" t="s">
        <v>48</v>
      </c>
      <c r="C54" s="18" t="s">
        <v>55</v>
      </c>
      <c r="D54" s="17" t="s">
        <v>56</v>
      </c>
      <c r="E54" s="17" t="s">
        <v>49</v>
      </c>
      <c r="F54" s="17" t="s">
        <v>50</v>
      </c>
      <c r="G54" s="17" t="s">
        <v>13</v>
      </c>
    </row>
    <row r="55" ht="15" spans="1:7">
      <c r="A55" s="20" t="s">
        <v>88</v>
      </c>
      <c r="B55" s="45">
        <v>46244103.63</v>
      </c>
      <c r="C55" s="20">
        <v>13777</v>
      </c>
      <c r="D55" s="20">
        <v>580</v>
      </c>
      <c r="E55" s="20">
        <v>50</v>
      </c>
      <c r="F55" s="20">
        <v>3</v>
      </c>
      <c r="G55" s="21">
        <f>IFERROR(B55/C55/E55/12/22/8*D55*F55,0)</f>
        <v>55.3078832503283</v>
      </c>
    </row>
    <row r="56" ht="17.25" spans="1:7">
      <c r="A56" s="20" t="s">
        <v>16</v>
      </c>
      <c r="B56" s="20"/>
      <c r="C56" s="20"/>
      <c r="D56" s="20"/>
      <c r="E56" s="20"/>
      <c r="F56" s="20"/>
      <c r="G56" s="33">
        <f>SUM(G55:G55)</f>
        <v>55.3078832503283</v>
      </c>
    </row>
    <row r="57" ht="15" spans="1:7">
      <c r="A57" s="24" t="s">
        <v>58</v>
      </c>
      <c r="B57" s="24"/>
      <c r="C57" s="24"/>
      <c r="D57" s="24"/>
      <c r="E57" s="24"/>
      <c r="F57" s="24"/>
      <c r="G57" s="24"/>
    </row>
    <row r="58" spans="1:7">
      <c r="A58" s="14" t="s">
        <v>59</v>
      </c>
      <c r="B58" s="15"/>
      <c r="C58" s="15"/>
      <c r="D58" s="15"/>
      <c r="E58" s="15"/>
      <c r="F58" s="16"/>
      <c r="G58" s="21">
        <f>(G9+G36+G17+G32+G41+G52+G56)*G59</f>
        <v>458.550662166877</v>
      </c>
    </row>
    <row r="59" spans="1:7">
      <c r="A59" s="14" t="s">
        <v>60</v>
      </c>
      <c r="B59" s="15"/>
      <c r="C59" s="15"/>
      <c r="D59" s="15"/>
      <c r="E59" s="15"/>
      <c r="F59" s="16"/>
      <c r="G59" s="28">
        <v>0.18</v>
      </c>
    </row>
    <row r="60" spans="1:7">
      <c r="A60" s="46" t="s">
        <v>61</v>
      </c>
      <c r="B60" s="47"/>
      <c r="C60" s="47"/>
      <c r="D60" s="47"/>
      <c r="E60" s="47"/>
      <c r="F60" s="48"/>
      <c r="G60" s="28">
        <f>G61</f>
        <v>0.16</v>
      </c>
    </row>
    <row r="61" spans="1:7">
      <c r="A61" s="14" t="s">
        <v>62</v>
      </c>
      <c r="B61" s="15"/>
      <c r="C61" s="15"/>
      <c r="D61" s="15"/>
      <c r="E61" s="15"/>
      <c r="F61" s="16"/>
      <c r="G61" s="28">
        <v>0.16</v>
      </c>
    </row>
    <row r="62" ht="17.25" spans="1:7">
      <c r="A62" s="49" t="s">
        <v>16</v>
      </c>
      <c r="B62" s="50"/>
      <c r="C62" s="50"/>
      <c r="D62" s="50"/>
      <c r="E62" s="50"/>
      <c r="F62" s="51"/>
      <c r="G62" s="33">
        <f>G58+G61</f>
        <v>458.710662166877</v>
      </c>
    </row>
    <row r="63" ht="17.25" spans="1:7">
      <c r="A63" s="14" t="s">
        <v>63</v>
      </c>
      <c r="B63" s="15"/>
      <c r="C63" s="15"/>
      <c r="D63" s="15"/>
      <c r="E63" s="15"/>
      <c r="F63" s="16"/>
      <c r="G63" s="23">
        <f>G9+G36+G17+G32+G41+G52+G56+G62</f>
        <v>3006.21434087175</v>
      </c>
    </row>
    <row r="64" ht="15" spans="1:7">
      <c r="A64" s="46" t="s">
        <v>64</v>
      </c>
      <c r="B64" s="47"/>
      <c r="C64" s="47"/>
      <c r="D64" s="47"/>
      <c r="E64" s="47"/>
      <c r="F64" s="47"/>
      <c r="G64" s="48"/>
    </row>
    <row r="82" ht="13.5"/>
  </sheetData>
  <mergeCells count="100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A18:G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C30:D30"/>
    <mergeCell ref="E30:F30"/>
    <mergeCell ref="C31:D31"/>
    <mergeCell ref="E31:F31"/>
    <mergeCell ref="C32:D32"/>
    <mergeCell ref="E32:F32"/>
    <mergeCell ref="A33:G33"/>
    <mergeCell ref="C34:D34"/>
    <mergeCell ref="E34:F34"/>
    <mergeCell ref="C35:D35"/>
    <mergeCell ref="E35:F35"/>
    <mergeCell ref="C36:D36"/>
    <mergeCell ref="E36:F36"/>
    <mergeCell ref="A37:G37"/>
    <mergeCell ref="C38:D38"/>
    <mergeCell ref="E38:F38"/>
    <mergeCell ref="C39:D39"/>
    <mergeCell ref="E39:F39"/>
    <mergeCell ref="C40:D40"/>
    <mergeCell ref="E40:F40"/>
    <mergeCell ref="C41:D41"/>
    <mergeCell ref="E41:F41"/>
    <mergeCell ref="A42:G42"/>
    <mergeCell ref="A43:G43"/>
    <mergeCell ref="C44:D44"/>
    <mergeCell ref="E44:F44"/>
    <mergeCell ref="C45:D45"/>
    <mergeCell ref="E45:F45"/>
    <mergeCell ref="C46:D46"/>
    <mergeCell ref="E46:F46"/>
    <mergeCell ref="C47:D47"/>
    <mergeCell ref="E47:F47"/>
    <mergeCell ref="C48:D48"/>
    <mergeCell ref="E48:F48"/>
    <mergeCell ref="C49:D49"/>
    <mergeCell ref="E49:F49"/>
    <mergeCell ref="C50:D50"/>
    <mergeCell ref="E50:F50"/>
    <mergeCell ref="C51:D51"/>
    <mergeCell ref="E51:F51"/>
    <mergeCell ref="C52:D52"/>
    <mergeCell ref="E52:F52"/>
    <mergeCell ref="A53:G53"/>
    <mergeCell ref="A57:G57"/>
    <mergeCell ref="A58:F58"/>
    <mergeCell ref="A59:F59"/>
    <mergeCell ref="A60:F60"/>
    <mergeCell ref="A61:F61"/>
    <mergeCell ref="A62:F62"/>
    <mergeCell ref="A63:F63"/>
    <mergeCell ref="A64:G64"/>
  </mergeCells>
  <pageMargins left="0.7" right="0.7" top="0.393055555555556" bottom="0.314583333333333" header="0.3" footer="0.3"/>
  <pageSetup paperSize="9" scale="72" orientation="portrait"/>
  <headerFooter/>
  <legacyDrawing r:id="rId2"/>
</worksheet>
</file>

<file path=xl/worksheets/sheet7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58"/>
  <sheetViews>
    <sheetView topLeftCell="A18" workbookViewId="0">
      <selection activeCell="A18" sqref="$A1:$XFD1048576"/>
    </sheetView>
  </sheetViews>
  <sheetFormatPr defaultColWidth="8.75" defaultRowHeight="16.5"/>
  <cols>
    <col min="1" max="1" width="13.3666666666667" style="54" customWidth="1"/>
    <col min="2" max="2" width="16" style="54" customWidth="1"/>
    <col min="3" max="3" width="10.8666666666667" style="54" customWidth="1"/>
    <col min="4" max="4" width="10.3666666666667" style="54" customWidth="1"/>
    <col min="5" max="5" width="11.3666666666667" style="54" customWidth="1"/>
    <col min="6" max="6" width="11.1333333333333" style="54" customWidth="1"/>
    <col min="7" max="7" width="15.1333333333333" style="54" customWidth="1"/>
    <col min="8" max="8" width="8.75" style="54"/>
    <col min="9" max="9" width="10.25" style="54" customWidth="1"/>
    <col min="10" max="11" width="8.75" style="54"/>
    <col min="12" max="12" width="9" style="54" customWidth="1"/>
    <col min="13" max="16384" width="8.75" style="54"/>
  </cols>
  <sheetData>
    <row r="1" spans="1:12">
      <c r="A1" s="54" t="s">
        <v>0</v>
      </c>
    </row>
    <row r="2" ht="25.5" customHeight="1" spans="1:12">
      <c r="A2" s="55" t="s">
        <v>1</v>
      </c>
      <c r="B2" s="55"/>
      <c r="C2" s="55"/>
      <c r="D2" s="55"/>
      <c r="E2" s="55"/>
      <c r="F2" s="55"/>
      <c r="G2" s="55"/>
      <c r="H2" s="56"/>
      <c r="I2" s="56"/>
      <c r="J2" s="56"/>
      <c r="K2" s="56"/>
      <c r="L2" s="56"/>
    </row>
    <row r="3" ht="30" customHeight="1" spans="1:12">
      <c r="A3" s="57" t="s">
        <v>2</v>
      </c>
      <c r="B3" s="58" t="s">
        <v>3</v>
      </c>
      <c r="C3" s="58"/>
      <c r="D3" s="58"/>
      <c r="E3" s="58"/>
      <c r="F3" s="58"/>
      <c r="G3" s="59"/>
      <c r="H3" s="60"/>
      <c r="I3" s="60"/>
      <c r="J3" s="60"/>
      <c r="K3" s="60"/>
    </row>
    <row r="4" spans="1:12">
      <c r="A4" s="61" t="s">
        <v>4</v>
      </c>
      <c r="B4" s="62" t="s">
        <v>238</v>
      </c>
      <c r="C4" s="63" t="s">
        <v>6</v>
      </c>
      <c r="D4" s="64" t="s">
        <v>239</v>
      </c>
      <c r="E4" s="64"/>
      <c r="F4" s="64"/>
      <c r="G4" s="65"/>
      <c r="H4" s="66"/>
      <c r="I4" s="66"/>
      <c r="J4" s="66"/>
      <c r="K4" s="66"/>
    </row>
    <row r="5" ht="16.15" customHeight="1" spans="1:12">
      <c r="A5" s="67" t="s">
        <v>8</v>
      </c>
      <c r="B5" s="68"/>
      <c r="C5" s="68"/>
      <c r="D5" s="68"/>
      <c r="E5" s="68"/>
      <c r="F5" s="68"/>
      <c r="G5" s="69"/>
    </row>
    <row r="6" ht="15" spans="1:12">
      <c r="A6" s="70" t="s">
        <v>9</v>
      </c>
      <c r="B6" s="70" t="s">
        <v>10</v>
      </c>
      <c r="C6" s="71" t="s">
        <v>11</v>
      </c>
      <c r="D6" s="72"/>
      <c r="E6" s="71" t="s">
        <v>12</v>
      </c>
      <c r="F6" s="72"/>
      <c r="G6" s="70" t="s">
        <v>13</v>
      </c>
    </row>
    <row r="7" ht="16.15" customHeight="1" spans="1:12">
      <c r="A7" s="73" t="s">
        <v>14</v>
      </c>
      <c r="B7" s="73">
        <v>2</v>
      </c>
      <c r="C7" s="71">
        <v>1.5</v>
      </c>
      <c r="D7" s="72"/>
      <c r="E7" s="71">
        <v>96.35</v>
      </c>
      <c r="F7" s="72"/>
      <c r="G7" s="74">
        <f>B7*C7*E7</f>
        <v>289.05</v>
      </c>
    </row>
    <row r="8" ht="16.15" customHeight="1" spans="1:12">
      <c r="A8" s="73" t="s">
        <v>15</v>
      </c>
      <c r="B8" s="73">
        <v>2</v>
      </c>
      <c r="C8" s="71">
        <v>1.5</v>
      </c>
      <c r="D8" s="72"/>
      <c r="E8" s="71">
        <v>206.68</v>
      </c>
      <c r="F8" s="72"/>
      <c r="G8" s="74">
        <f>B8*C8*E8</f>
        <v>620.04</v>
      </c>
    </row>
    <row r="9" ht="16.15" customHeight="1" spans="1:12">
      <c r="A9" s="73" t="s">
        <v>16</v>
      </c>
      <c r="B9" s="73"/>
      <c r="C9" s="71"/>
      <c r="D9" s="72"/>
      <c r="E9" s="71"/>
      <c r="F9" s="72"/>
      <c r="G9" s="75">
        <f>SUM(G7:G8)</f>
        <v>909.09</v>
      </c>
    </row>
    <row r="10" ht="16.15" customHeight="1" spans="1:12">
      <c r="A10" s="76" t="s">
        <v>17</v>
      </c>
      <c r="B10" s="76"/>
      <c r="C10" s="76"/>
      <c r="D10" s="76"/>
      <c r="E10" s="76"/>
      <c r="F10" s="76"/>
      <c r="G10" s="76"/>
    </row>
    <row r="11" ht="16.15" customHeight="1" spans="1:12">
      <c r="A11" s="77" t="s">
        <v>18</v>
      </c>
      <c r="B11" s="77"/>
      <c r="C11" s="77"/>
      <c r="D11" s="77"/>
      <c r="E11" s="77"/>
      <c r="F11" s="77"/>
      <c r="G11" s="77"/>
    </row>
    <row r="12" ht="16.15" customHeight="1" spans="1:12">
      <c r="A12" s="73" t="s">
        <v>19</v>
      </c>
      <c r="B12" s="73" t="s">
        <v>20</v>
      </c>
      <c r="C12" s="78" t="s">
        <v>21</v>
      </c>
      <c r="D12" s="79"/>
      <c r="E12" s="78" t="s">
        <v>22</v>
      </c>
      <c r="F12" s="79"/>
      <c r="G12" s="73" t="s">
        <v>13</v>
      </c>
    </row>
    <row r="13" ht="17.25" spans="1:12">
      <c r="A13" s="73"/>
      <c r="B13" s="81"/>
      <c r="C13" s="78"/>
      <c r="D13" s="79"/>
      <c r="E13" s="78"/>
      <c r="F13" s="79"/>
      <c r="G13" s="80">
        <f>C13*E13</f>
        <v>0</v>
      </c>
    </row>
    <row r="14" ht="17.25" spans="1:12">
      <c r="A14" s="73" t="s">
        <v>16</v>
      </c>
      <c r="B14" s="81"/>
      <c r="C14" s="78"/>
      <c r="D14" s="79"/>
      <c r="E14" s="78"/>
      <c r="F14" s="79"/>
      <c r="G14" s="80">
        <f>SUM(G13:G13)</f>
        <v>0</v>
      </c>
    </row>
    <row r="15" spans="1:12">
      <c r="A15" s="67" t="s">
        <v>23</v>
      </c>
      <c r="B15" s="68"/>
      <c r="C15" s="68"/>
      <c r="D15" s="68"/>
      <c r="E15" s="68"/>
      <c r="F15" s="68"/>
      <c r="G15" s="69"/>
    </row>
    <row r="16" ht="15" customHeight="1" spans="1:12">
      <c r="A16" s="73" t="s">
        <v>19</v>
      </c>
      <c r="B16" s="73" t="s">
        <v>20</v>
      </c>
      <c r="C16" s="78" t="s">
        <v>21</v>
      </c>
      <c r="D16" s="79"/>
      <c r="E16" s="78" t="s">
        <v>22</v>
      </c>
      <c r="F16" s="79"/>
      <c r="G16" s="73" t="s">
        <v>13</v>
      </c>
    </row>
    <row r="17" ht="17.25" spans="1:7">
      <c r="A17" s="82"/>
      <c r="B17" s="83"/>
      <c r="C17" s="78"/>
      <c r="D17" s="79"/>
      <c r="E17" s="84"/>
      <c r="F17" s="85"/>
      <c r="G17" s="80">
        <f>C17*E17</f>
        <v>0</v>
      </c>
    </row>
    <row r="18" ht="17.25" spans="1:7">
      <c r="A18" s="82" t="s">
        <v>16</v>
      </c>
      <c r="B18" s="83"/>
      <c r="C18" s="84"/>
      <c r="D18" s="85"/>
      <c r="E18" s="84"/>
      <c r="F18" s="85"/>
      <c r="G18" s="86">
        <f>SUM(G17:G17)</f>
        <v>0</v>
      </c>
    </row>
    <row r="19" ht="15" spans="1:7">
      <c r="A19" s="76" t="s">
        <v>34</v>
      </c>
      <c r="B19" s="76"/>
      <c r="C19" s="76"/>
      <c r="D19" s="76"/>
      <c r="E19" s="76"/>
      <c r="F19" s="76"/>
      <c r="G19" s="76"/>
    </row>
    <row r="20" ht="15" spans="1:7">
      <c r="A20" s="73" t="s">
        <v>35</v>
      </c>
      <c r="B20" s="73" t="s">
        <v>36</v>
      </c>
      <c r="C20" s="78" t="s">
        <v>21</v>
      </c>
      <c r="D20" s="79"/>
      <c r="E20" s="78" t="s">
        <v>37</v>
      </c>
      <c r="F20" s="79"/>
      <c r="G20" s="73" t="s">
        <v>38</v>
      </c>
    </row>
    <row r="21" ht="17.25" spans="1:7">
      <c r="A21" s="73"/>
      <c r="B21" s="81"/>
      <c r="C21" s="78"/>
      <c r="D21" s="79"/>
      <c r="E21" s="78"/>
      <c r="F21" s="79"/>
      <c r="G21" s="75">
        <f>C21*E21</f>
        <v>0</v>
      </c>
    </row>
    <row r="22" ht="17.25" spans="1:7">
      <c r="A22" s="73" t="s">
        <v>16</v>
      </c>
      <c r="B22" s="81"/>
      <c r="C22" s="78"/>
      <c r="D22" s="79"/>
      <c r="E22" s="78"/>
      <c r="F22" s="79"/>
      <c r="G22" s="75">
        <f>SUM(G21:G21)</f>
        <v>0</v>
      </c>
    </row>
    <row r="23" spans="1:7">
      <c r="A23" s="67" t="s">
        <v>39</v>
      </c>
      <c r="B23" s="68"/>
      <c r="C23" s="68"/>
      <c r="D23" s="68"/>
      <c r="E23" s="68"/>
      <c r="F23" s="68"/>
      <c r="G23" s="69"/>
    </row>
    <row r="24" spans="1:7">
      <c r="A24" s="73" t="s">
        <v>35</v>
      </c>
      <c r="B24" s="73" t="s">
        <v>36</v>
      </c>
      <c r="C24" s="78" t="s">
        <v>40</v>
      </c>
      <c r="D24" s="79"/>
      <c r="E24" s="78" t="s">
        <v>22</v>
      </c>
      <c r="F24" s="79"/>
      <c r="G24" s="73" t="s">
        <v>13</v>
      </c>
    </row>
    <row r="25" spans="1:7">
      <c r="A25" s="73" t="s">
        <v>41</v>
      </c>
      <c r="B25" s="73" t="s">
        <v>42</v>
      </c>
      <c r="C25" s="78">
        <v>1</v>
      </c>
      <c r="D25" s="79"/>
      <c r="E25" s="78">
        <v>1.74</v>
      </c>
      <c r="F25" s="79"/>
      <c r="G25" s="74">
        <f>C25*E25</f>
        <v>1.74</v>
      </c>
    </row>
    <row r="26" spans="1:7">
      <c r="A26" s="73" t="s">
        <v>43</v>
      </c>
      <c r="B26" s="73" t="s">
        <v>44</v>
      </c>
      <c r="C26" s="78">
        <v>3</v>
      </c>
      <c r="D26" s="79"/>
      <c r="E26" s="78">
        <v>0.75</v>
      </c>
      <c r="F26" s="79"/>
      <c r="G26" s="74">
        <f>C26*E26</f>
        <v>2.25</v>
      </c>
    </row>
    <row r="27" ht="17.25" spans="1:7">
      <c r="A27" s="73" t="s">
        <v>16</v>
      </c>
      <c r="B27" s="87"/>
      <c r="C27" s="78"/>
      <c r="D27" s="79"/>
      <c r="E27" s="78"/>
      <c r="F27" s="79"/>
      <c r="G27" s="75">
        <f>SUM(G25:G26)</f>
        <v>3.99</v>
      </c>
    </row>
    <row r="28" spans="1:7">
      <c r="A28" s="67" t="s">
        <v>45</v>
      </c>
      <c r="B28" s="68"/>
      <c r="C28" s="68"/>
      <c r="D28" s="68"/>
      <c r="E28" s="68"/>
      <c r="F28" s="68"/>
      <c r="G28" s="69"/>
    </row>
    <row r="29" spans="1:7">
      <c r="A29" s="88" t="s">
        <v>46</v>
      </c>
      <c r="B29" s="89"/>
      <c r="C29" s="89"/>
      <c r="D29" s="89"/>
      <c r="E29" s="68"/>
      <c r="F29" s="68"/>
      <c r="G29" s="69"/>
    </row>
    <row r="30" spans="1:7">
      <c r="A30" s="90" t="s">
        <v>47</v>
      </c>
      <c r="B30" s="90" t="s">
        <v>48</v>
      </c>
      <c r="C30" s="90" t="s">
        <v>49</v>
      </c>
      <c r="D30" s="91"/>
      <c r="E30" s="92" t="s">
        <v>50</v>
      </c>
      <c r="F30" s="79"/>
      <c r="G30" s="73" t="s">
        <v>13</v>
      </c>
    </row>
    <row r="31" spans="1:7">
      <c r="A31" s="73" t="s">
        <v>51</v>
      </c>
      <c r="B31" s="73">
        <v>180000</v>
      </c>
      <c r="C31" s="93">
        <v>5</v>
      </c>
      <c r="D31" s="91"/>
      <c r="E31" s="94">
        <v>1.5</v>
      </c>
      <c r="F31" s="95"/>
      <c r="G31" s="74">
        <f t="shared" ref="G31:G37" si="0">IFERROR(B31/C31/12/22/8*E31,0)</f>
        <v>25.5681818181818</v>
      </c>
    </row>
    <row r="32" spans="1:7">
      <c r="A32" s="73" t="s">
        <v>77</v>
      </c>
      <c r="B32" s="73">
        <v>138000</v>
      </c>
      <c r="C32" s="78">
        <v>5</v>
      </c>
      <c r="D32" s="79"/>
      <c r="E32" s="94">
        <v>1.5</v>
      </c>
      <c r="F32" s="95"/>
      <c r="G32" s="74">
        <f t="shared" si="0"/>
        <v>19.6022727272727</v>
      </c>
    </row>
    <row r="33" spans="1:7">
      <c r="A33" s="78" t="s">
        <v>92</v>
      </c>
      <c r="B33" s="73">
        <v>88500</v>
      </c>
      <c r="C33" s="78">
        <v>5</v>
      </c>
      <c r="D33" s="79"/>
      <c r="E33" s="94">
        <v>1.5</v>
      </c>
      <c r="F33" s="95"/>
      <c r="G33" s="74">
        <f t="shared" si="0"/>
        <v>12.5710227272727</v>
      </c>
    </row>
    <row r="34" spans="1:7">
      <c r="A34" s="78" t="s">
        <v>86</v>
      </c>
      <c r="B34" s="73">
        <v>1188</v>
      </c>
      <c r="C34" s="78">
        <v>5</v>
      </c>
      <c r="D34" s="79"/>
      <c r="E34" s="94">
        <v>1.5</v>
      </c>
      <c r="F34" s="95"/>
      <c r="G34" s="74">
        <f t="shared" si="0"/>
        <v>0.16875</v>
      </c>
    </row>
    <row r="35" spans="1:7">
      <c r="A35" s="78" t="s">
        <v>52</v>
      </c>
      <c r="B35" s="73">
        <v>4000</v>
      </c>
      <c r="C35" s="78">
        <v>5</v>
      </c>
      <c r="D35" s="79"/>
      <c r="E35" s="94">
        <v>1.5</v>
      </c>
      <c r="F35" s="95"/>
      <c r="G35" s="74">
        <f t="shared" si="0"/>
        <v>0.568181818181818</v>
      </c>
    </row>
    <row r="36" spans="1:7">
      <c r="A36" s="78" t="s">
        <v>53</v>
      </c>
      <c r="B36" s="73">
        <v>3550</v>
      </c>
      <c r="C36" s="78">
        <v>5</v>
      </c>
      <c r="D36" s="79"/>
      <c r="E36" s="94">
        <v>1.5</v>
      </c>
      <c r="F36" s="95"/>
      <c r="G36" s="74">
        <f t="shared" si="0"/>
        <v>0.504261363636364</v>
      </c>
    </row>
    <row r="37" ht="18" customHeight="1" spans="1:7">
      <c r="A37" s="78" t="s">
        <v>87</v>
      </c>
      <c r="B37" s="73">
        <v>5000</v>
      </c>
      <c r="C37" s="78">
        <v>5</v>
      </c>
      <c r="D37" s="79"/>
      <c r="E37" s="94">
        <v>1.5</v>
      </c>
      <c r="F37" s="95"/>
      <c r="G37" s="74">
        <f t="shared" si="0"/>
        <v>0.710227272727273</v>
      </c>
    </row>
    <row r="38" ht="17.25" spans="1:7">
      <c r="A38" s="78" t="s">
        <v>16</v>
      </c>
      <c r="B38" s="87"/>
      <c r="C38" s="78"/>
      <c r="D38" s="79"/>
      <c r="E38" s="92"/>
      <c r="F38" s="79"/>
      <c r="G38" s="75">
        <f>SUM(G31:G37)</f>
        <v>59.6928977272727</v>
      </c>
    </row>
    <row r="39" spans="1:7">
      <c r="A39" s="96" t="s">
        <v>54</v>
      </c>
      <c r="B39" s="97"/>
      <c r="C39" s="97"/>
      <c r="D39" s="97"/>
      <c r="E39" s="97"/>
      <c r="F39" s="97"/>
      <c r="G39" s="98"/>
    </row>
    <row r="40" ht="30" spans="1:7">
      <c r="A40" s="70" t="s">
        <v>35</v>
      </c>
      <c r="B40" s="70" t="s">
        <v>48</v>
      </c>
      <c r="C40" s="71" t="s">
        <v>55</v>
      </c>
      <c r="D40" s="70" t="s">
        <v>56</v>
      </c>
      <c r="E40" s="70" t="s">
        <v>49</v>
      </c>
      <c r="F40" s="70" t="s">
        <v>50</v>
      </c>
      <c r="G40" s="70" t="s">
        <v>13</v>
      </c>
    </row>
    <row r="41" ht="15" spans="1:7">
      <c r="A41" s="73" t="s">
        <v>88</v>
      </c>
      <c r="B41" s="99">
        <v>46244103.63</v>
      </c>
      <c r="C41" s="73">
        <v>13777</v>
      </c>
      <c r="D41" s="73">
        <v>580</v>
      </c>
      <c r="E41" s="73">
        <v>50</v>
      </c>
      <c r="F41" s="73">
        <v>1.5</v>
      </c>
      <c r="G41" s="74">
        <f>IFERROR(B41/C41/E41/12/22/8*D41*F41,0)</f>
        <v>27.6539416251641</v>
      </c>
    </row>
    <row r="42" ht="17.25" spans="1:7">
      <c r="A42" s="73" t="s">
        <v>16</v>
      </c>
      <c r="B42" s="73"/>
      <c r="C42" s="73"/>
      <c r="D42" s="73"/>
      <c r="E42" s="73"/>
      <c r="F42" s="73"/>
      <c r="G42" s="86">
        <f>SUM(G41:G41)</f>
        <v>27.6539416251641</v>
      </c>
    </row>
    <row r="43" ht="15" spans="1:7">
      <c r="A43" s="76" t="s">
        <v>58</v>
      </c>
      <c r="B43" s="76"/>
      <c r="C43" s="76"/>
      <c r="D43" s="76"/>
      <c r="E43" s="76"/>
      <c r="F43" s="76"/>
      <c r="G43" s="76"/>
    </row>
    <row r="44" spans="1:7">
      <c r="A44" s="67" t="s">
        <v>59</v>
      </c>
      <c r="B44" s="68"/>
      <c r="C44" s="68"/>
      <c r="D44" s="68"/>
      <c r="E44" s="68"/>
      <c r="F44" s="69"/>
      <c r="G44" s="74">
        <f>(G9+G22+G14+G18+G27+G38+G42)*G45</f>
        <v>180.076831083439</v>
      </c>
    </row>
    <row r="45" spans="1:7">
      <c r="A45" s="67" t="s">
        <v>60</v>
      </c>
      <c r="B45" s="68"/>
      <c r="C45" s="68"/>
      <c r="D45" s="68"/>
      <c r="E45" s="68"/>
      <c r="F45" s="69"/>
      <c r="G45" s="80">
        <v>0.18</v>
      </c>
    </row>
    <row r="46" spans="1:7">
      <c r="A46" s="100" t="s">
        <v>61</v>
      </c>
      <c r="B46" s="101"/>
      <c r="C46" s="101"/>
      <c r="D46" s="101"/>
      <c r="E46" s="101"/>
      <c r="F46" s="102"/>
      <c r="G46" s="80">
        <f>G47</f>
        <v>0.16</v>
      </c>
    </row>
    <row r="47" spans="1:7">
      <c r="A47" s="67" t="s">
        <v>62</v>
      </c>
      <c r="B47" s="68"/>
      <c r="C47" s="68"/>
      <c r="D47" s="68"/>
      <c r="E47" s="68"/>
      <c r="F47" s="69"/>
      <c r="G47" s="80">
        <v>0.16</v>
      </c>
    </row>
    <row r="48" ht="17.25" spans="1:7">
      <c r="A48" s="103" t="s">
        <v>16</v>
      </c>
      <c r="B48" s="104"/>
      <c r="C48" s="104"/>
      <c r="D48" s="104"/>
      <c r="E48" s="104"/>
      <c r="F48" s="105"/>
      <c r="G48" s="86">
        <f>G44+G47</f>
        <v>180.236831083439</v>
      </c>
    </row>
    <row r="49" ht="17.25" spans="1:7">
      <c r="A49" s="67" t="s">
        <v>63</v>
      </c>
      <c r="B49" s="68"/>
      <c r="C49" s="68"/>
      <c r="D49" s="68"/>
      <c r="E49" s="68"/>
      <c r="F49" s="69"/>
      <c r="G49" s="106">
        <f>G9+G22+G14+G18+G27+G38+G42+G48</f>
        <v>1180.66367043588</v>
      </c>
    </row>
    <row r="50" spans="1:7">
      <c r="A50" s="100" t="s">
        <v>64</v>
      </c>
      <c r="B50" s="101"/>
      <c r="C50" s="101"/>
      <c r="D50" s="101"/>
      <c r="E50" s="101"/>
      <c r="F50" s="101"/>
      <c r="G50" s="102"/>
    </row>
    <row r="52" s="60" customFormat="1" ht="14.25" spans="1:7">
      <c r="A52" s="110"/>
      <c r="B52" s="66"/>
      <c r="C52" s="111"/>
    </row>
    <row r="55" s="60" customFormat="1" ht="14.25" spans="1:7">
      <c r="A55" s="112"/>
      <c r="B55" s="112"/>
    </row>
    <row r="56" s="60" customFormat="1" ht="14.25" spans="1:7">
      <c r="A56" s="112"/>
      <c r="B56" s="112"/>
    </row>
    <row r="57" s="60" customFormat="1" ht="14.25" spans="1:7">
      <c r="A57" s="109"/>
      <c r="B57" s="109"/>
      <c r="C57" s="109"/>
      <c r="D57" s="109"/>
      <c r="E57" s="109"/>
      <c r="F57" s="109"/>
      <c r="G57" s="109"/>
    </row>
    <row r="58" s="109" customFormat="1" ht="11.25"/>
  </sheetData>
  <mergeCells count="73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A15:G15"/>
    <mergeCell ref="C16:D16"/>
    <mergeCell ref="E16:F16"/>
    <mergeCell ref="C17:D17"/>
    <mergeCell ref="E17:F17"/>
    <mergeCell ref="C18:D18"/>
    <mergeCell ref="E18:F18"/>
    <mergeCell ref="A19:G19"/>
    <mergeCell ref="C20:D20"/>
    <mergeCell ref="E20:F20"/>
    <mergeCell ref="C21:D21"/>
    <mergeCell ref="E21:F21"/>
    <mergeCell ref="C22:D22"/>
    <mergeCell ref="E22:F22"/>
    <mergeCell ref="A23:G23"/>
    <mergeCell ref="C24:D24"/>
    <mergeCell ref="E24:F24"/>
    <mergeCell ref="C25:D25"/>
    <mergeCell ref="E25:F25"/>
    <mergeCell ref="C26:D26"/>
    <mergeCell ref="E26:F26"/>
    <mergeCell ref="C27:D27"/>
    <mergeCell ref="E27:F27"/>
    <mergeCell ref="A28:G28"/>
    <mergeCell ref="A29:G29"/>
    <mergeCell ref="C30:D30"/>
    <mergeCell ref="E30:F30"/>
    <mergeCell ref="C31:D31"/>
    <mergeCell ref="E31:F31"/>
    <mergeCell ref="C32:D32"/>
    <mergeCell ref="E32:F32"/>
    <mergeCell ref="C33:D33"/>
    <mergeCell ref="E33:F33"/>
    <mergeCell ref="C34:D34"/>
    <mergeCell ref="E34:F34"/>
    <mergeCell ref="C35:D35"/>
    <mergeCell ref="E35:F35"/>
    <mergeCell ref="C36:D36"/>
    <mergeCell ref="E36:F36"/>
    <mergeCell ref="C37:D37"/>
    <mergeCell ref="E37:F37"/>
    <mergeCell ref="C38:D38"/>
    <mergeCell ref="E38:F38"/>
    <mergeCell ref="A39:G39"/>
    <mergeCell ref="A43:G43"/>
    <mergeCell ref="A44:F44"/>
    <mergeCell ref="A45:F45"/>
    <mergeCell ref="A46:F46"/>
    <mergeCell ref="A47:F47"/>
    <mergeCell ref="A48:F48"/>
    <mergeCell ref="A49:F49"/>
    <mergeCell ref="A50:G50"/>
    <mergeCell ref="A52:B52"/>
  </mergeCells>
  <pageMargins left="0.7" right="0.7" top="0.75" bottom="0.75" header="0.3" footer="0.3"/>
  <pageSetup paperSize="9" scale="82" orientation="portrait"/>
  <headerFooter/>
  <legacyDrawing r:id="rId2"/>
</worksheet>
</file>

<file path=xl/worksheets/sheet7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71"/>
  <sheetViews>
    <sheetView workbookViewId="0">
      <selection activeCell="A52" sqref="$A52:$XFD70"/>
    </sheetView>
  </sheetViews>
  <sheetFormatPr defaultColWidth="8.75" defaultRowHeight="16.5"/>
  <cols>
    <col min="1" max="1" width="13.3666666666667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240</v>
      </c>
      <c r="C4" s="10" t="s">
        <v>6</v>
      </c>
      <c r="D4" s="11" t="s">
        <v>241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ht="15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2</v>
      </c>
      <c r="C7" s="18">
        <v>1.5</v>
      </c>
      <c r="D7" s="19"/>
      <c r="E7" s="18">
        <v>96.35</v>
      </c>
      <c r="F7" s="19"/>
      <c r="G7" s="21">
        <f>B7*C7*E7</f>
        <v>289.05</v>
      </c>
    </row>
    <row r="8" ht="16.15" customHeight="1" spans="1:12">
      <c r="A8" s="20" t="s">
        <v>15</v>
      </c>
      <c r="B8" s="20">
        <v>2</v>
      </c>
      <c r="C8" s="18">
        <v>1.5</v>
      </c>
      <c r="D8" s="19"/>
      <c r="E8" s="18">
        <v>206.68</v>
      </c>
      <c r="F8" s="19"/>
      <c r="G8" s="21">
        <f>B8*C8*E8</f>
        <v>620.04</v>
      </c>
    </row>
    <row r="9" ht="16.15" customHeight="1" spans="1:12">
      <c r="A9" s="22"/>
      <c r="B9" s="20"/>
      <c r="C9" s="18"/>
      <c r="D9" s="19"/>
      <c r="E9" s="18"/>
      <c r="F9" s="19"/>
      <c r="G9" s="20"/>
    </row>
    <row r="10" ht="16.15" customHeight="1" spans="1:12">
      <c r="A10" s="20" t="s">
        <v>16</v>
      </c>
      <c r="B10" s="20"/>
      <c r="C10" s="18"/>
      <c r="D10" s="19"/>
      <c r="E10" s="18"/>
      <c r="F10" s="19"/>
      <c r="G10" s="23">
        <f>SUM(G7:G9)</f>
        <v>909.09</v>
      </c>
    </row>
    <row r="11" ht="16.15" customHeight="1" spans="1:12">
      <c r="A11" s="24" t="s">
        <v>17</v>
      </c>
      <c r="B11" s="24"/>
      <c r="C11" s="24"/>
      <c r="D11" s="24"/>
      <c r="E11" s="24"/>
      <c r="F11" s="24"/>
      <c r="G11" s="24"/>
    </row>
    <row r="12" ht="16.15" customHeight="1" spans="1:12">
      <c r="A12" s="25" t="s">
        <v>18</v>
      </c>
      <c r="B12" s="25"/>
      <c r="C12" s="25"/>
      <c r="D12" s="25"/>
      <c r="E12" s="25"/>
      <c r="F12" s="25"/>
      <c r="G12" s="25"/>
    </row>
    <row r="13" ht="16.15" customHeight="1" spans="1:12">
      <c r="A13" s="20" t="s">
        <v>19</v>
      </c>
      <c r="B13" s="20" t="s">
        <v>20</v>
      </c>
      <c r="C13" s="26" t="s">
        <v>21</v>
      </c>
      <c r="D13" s="27"/>
      <c r="E13" s="26" t="s">
        <v>22</v>
      </c>
      <c r="F13" s="27"/>
      <c r="G13" s="20" t="s">
        <v>13</v>
      </c>
    </row>
    <row r="14" ht="17.25" spans="1:12">
      <c r="A14" s="20"/>
      <c r="B14" s="22"/>
      <c r="C14" s="26"/>
      <c r="D14" s="27"/>
      <c r="E14" s="26"/>
      <c r="F14" s="27"/>
      <c r="G14" s="28">
        <f>C14*E14</f>
        <v>0</v>
      </c>
    </row>
    <row r="15" ht="17.25" spans="1:12">
      <c r="A15" s="20" t="s">
        <v>16</v>
      </c>
      <c r="B15" s="22"/>
      <c r="C15" s="26"/>
      <c r="D15" s="27"/>
      <c r="E15" s="26"/>
      <c r="F15" s="27"/>
      <c r="G15" s="28">
        <f>SUM(G14:G14)</f>
        <v>0</v>
      </c>
    </row>
    <row r="16" spans="1:12">
      <c r="A16" s="14" t="s">
        <v>23</v>
      </c>
      <c r="B16" s="15"/>
      <c r="C16" s="15"/>
      <c r="D16" s="15"/>
      <c r="E16" s="15"/>
      <c r="F16" s="15"/>
      <c r="G16" s="16"/>
    </row>
    <row r="17" ht="15" customHeight="1" spans="1:7">
      <c r="A17" s="20" t="s">
        <v>19</v>
      </c>
      <c r="B17" s="20" t="s">
        <v>20</v>
      </c>
      <c r="C17" s="26" t="s">
        <v>21</v>
      </c>
      <c r="D17" s="27"/>
      <c r="E17" s="26" t="s">
        <v>22</v>
      </c>
      <c r="F17" s="27"/>
      <c r="G17" s="20" t="s">
        <v>13</v>
      </c>
    </row>
    <row r="18" ht="17.25" spans="1:7">
      <c r="A18" s="29"/>
      <c r="B18" s="30"/>
      <c r="C18" s="26"/>
      <c r="D18" s="27"/>
      <c r="E18" s="31"/>
      <c r="F18" s="32"/>
      <c r="G18" s="28">
        <f>C18*E18</f>
        <v>0</v>
      </c>
    </row>
    <row r="19" ht="17.25" spans="1:7">
      <c r="A19" s="29" t="s">
        <v>16</v>
      </c>
      <c r="B19" s="30"/>
      <c r="C19" s="31"/>
      <c r="D19" s="32"/>
      <c r="E19" s="31"/>
      <c r="F19" s="32"/>
      <c r="G19" s="33">
        <f>SUM(G18:G18)</f>
        <v>0</v>
      </c>
    </row>
    <row r="20" ht="15" spans="1:7">
      <c r="A20" s="24" t="s">
        <v>34</v>
      </c>
      <c r="B20" s="24"/>
      <c r="C20" s="24"/>
      <c r="D20" s="24"/>
      <c r="E20" s="24"/>
      <c r="F20" s="24"/>
      <c r="G20" s="24"/>
    </row>
    <row r="21" ht="15" spans="1:7">
      <c r="A21" s="20" t="s">
        <v>35</v>
      </c>
      <c r="B21" s="20" t="s">
        <v>36</v>
      </c>
      <c r="C21" s="26" t="s">
        <v>21</v>
      </c>
      <c r="D21" s="27"/>
      <c r="E21" s="26" t="s">
        <v>37</v>
      </c>
      <c r="F21" s="27"/>
      <c r="G21" s="20" t="s">
        <v>38</v>
      </c>
    </row>
    <row r="22" ht="17.25" spans="1:7">
      <c r="A22" s="20"/>
      <c r="B22" s="22"/>
      <c r="C22" s="26"/>
      <c r="D22" s="27"/>
      <c r="E22" s="26"/>
      <c r="F22" s="27"/>
      <c r="G22" s="23">
        <f t="shared" ref="G22:G27" si="0">C22*E22</f>
        <v>0</v>
      </c>
    </row>
    <row r="23" ht="17.25" spans="1:7">
      <c r="A23" s="20" t="s">
        <v>16</v>
      </c>
      <c r="B23" s="22"/>
      <c r="C23" s="26"/>
      <c r="D23" s="27"/>
      <c r="E23" s="26"/>
      <c r="F23" s="27"/>
      <c r="G23" s="23">
        <f>SUM(G22:G22)</f>
        <v>0</v>
      </c>
    </row>
    <row r="24" spans="1:7">
      <c r="A24" s="14" t="s">
        <v>39</v>
      </c>
      <c r="B24" s="15"/>
      <c r="C24" s="15"/>
      <c r="D24" s="15"/>
      <c r="E24" s="15"/>
      <c r="F24" s="15"/>
      <c r="G24" s="16"/>
    </row>
    <row r="25" spans="1:7">
      <c r="A25" s="20" t="s">
        <v>35</v>
      </c>
      <c r="B25" s="20" t="s">
        <v>36</v>
      </c>
      <c r="C25" s="26" t="s">
        <v>40</v>
      </c>
      <c r="D25" s="27"/>
      <c r="E25" s="26" t="s">
        <v>22</v>
      </c>
      <c r="F25" s="27"/>
      <c r="G25" s="20" t="s">
        <v>13</v>
      </c>
    </row>
    <row r="26" spans="1:7">
      <c r="A26" s="20" t="s">
        <v>41</v>
      </c>
      <c r="B26" s="20" t="s">
        <v>42</v>
      </c>
      <c r="C26" s="26">
        <v>1</v>
      </c>
      <c r="D26" s="27"/>
      <c r="E26" s="26">
        <v>1.74</v>
      </c>
      <c r="F26" s="27"/>
      <c r="G26" s="21">
        <f t="shared" si="0"/>
        <v>1.74</v>
      </c>
    </row>
    <row r="27" spans="1:7">
      <c r="A27" s="20" t="s">
        <v>43</v>
      </c>
      <c r="B27" s="20" t="s">
        <v>44</v>
      </c>
      <c r="C27" s="26">
        <v>3</v>
      </c>
      <c r="D27" s="27"/>
      <c r="E27" s="26">
        <v>0.75</v>
      </c>
      <c r="F27" s="27"/>
      <c r="G27" s="21">
        <f t="shared" si="0"/>
        <v>2.25</v>
      </c>
    </row>
    <row r="28" ht="17.25" spans="1:7">
      <c r="A28" s="20" t="s">
        <v>16</v>
      </c>
      <c r="B28" s="34"/>
      <c r="C28" s="26"/>
      <c r="D28" s="27"/>
      <c r="E28" s="26"/>
      <c r="F28" s="27"/>
      <c r="G28" s="23">
        <f>SUM(G26:G27)</f>
        <v>3.99</v>
      </c>
    </row>
    <row r="29" spans="1:7">
      <c r="A29" s="14" t="s">
        <v>45</v>
      </c>
      <c r="B29" s="15"/>
      <c r="C29" s="15"/>
      <c r="D29" s="15"/>
      <c r="E29" s="15"/>
      <c r="F29" s="15"/>
      <c r="G29" s="16"/>
    </row>
    <row r="30" spans="1:7">
      <c r="A30" s="35" t="s">
        <v>46</v>
      </c>
      <c r="B30" s="36"/>
      <c r="C30" s="36"/>
      <c r="D30" s="36"/>
      <c r="E30" s="15"/>
      <c r="F30" s="15"/>
      <c r="G30" s="16"/>
    </row>
    <row r="31" spans="1:7">
      <c r="A31" s="37" t="s">
        <v>47</v>
      </c>
      <c r="B31" s="37" t="s">
        <v>48</v>
      </c>
      <c r="C31" s="37" t="s">
        <v>49</v>
      </c>
      <c r="D31" s="38"/>
      <c r="E31" s="39" t="s">
        <v>50</v>
      </c>
      <c r="F31" s="27"/>
      <c r="G31" s="20" t="s">
        <v>13</v>
      </c>
    </row>
    <row r="32" spans="1:7">
      <c r="A32" s="20" t="s">
        <v>51</v>
      </c>
      <c r="B32" s="20">
        <v>180000</v>
      </c>
      <c r="C32" s="52">
        <v>5</v>
      </c>
      <c r="D32" s="38"/>
      <c r="E32" s="40">
        <v>1.5</v>
      </c>
      <c r="F32" s="41"/>
      <c r="G32" s="21">
        <f t="shared" ref="G32:G38" si="1">IFERROR(B32/C32/12/22/8*E32,0)</f>
        <v>25.5681818181818</v>
      </c>
    </row>
    <row r="33" spans="1:7">
      <c r="A33" s="20" t="s">
        <v>77</v>
      </c>
      <c r="B33" s="20">
        <v>138000</v>
      </c>
      <c r="C33" s="26">
        <v>5</v>
      </c>
      <c r="D33" s="27"/>
      <c r="E33" s="40">
        <v>1.5</v>
      </c>
      <c r="F33" s="41"/>
      <c r="G33" s="21">
        <f t="shared" si="1"/>
        <v>19.6022727272727</v>
      </c>
    </row>
    <row r="34" spans="1:7">
      <c r="A34" s="26" t="s">
        <v>92</v>
      </c>
      <c r="B34" s="20">
        <v>88500</v>
      </c>
      <c r="C34" s="26">
        <v>5</v>
      </c>
      <c r="D34" s="27"/>
      <c r="E34" s="40">
        <v>1.5</v>
      </c>
      <c r="F34" s="41"/>
      <c r="G34" s="21">
        <f t="shared" si="1"/>
        <v>12.5710227272727</v>
      </c>
    </row>
    <row r="35" spans="1:7">
      <c r="A35" s="26" t="s">
        <v>86</v>
      </c>
      <c r="B35" s="20">
        <v>1188</v>
      </c>
      <c r="C35" s="26">
        <v>5</v>
      </c>
      <c r="D35" s="27"/>
      <c r="E35" s="40">
        <v>1.5</v>
      </c>
      <c r="F35" s="41"/>
      <c r="G35" s="21">
        <f t="shared" si="1"/>
        <v>0.16875</v>
      </c>
    </row>
    <row r="36" spans="1:7">
      <c r="A36" s="26" t="s">
        <v>52</v>
      </c>
      <c r="B36" s="20">
        <v>4000</v>
      </c>
      <c r="C36" s="26">
        <v>5</v>
      </c>
      <c r="D36" s="27"/>
      <c r="E36" s="40">
        <v>1.5</v>
      </c>
      <c r="F36" s="41"/>
      <c r="G36" s="21">
        <f t="shared" si="1"/>
        <v>0.568181818181818</v>
      </c>
    </row>
    <row r="37" spans="1:7">
      <c r="A37" s="26" t="s">
        <v>53</v>
      </c>
      <c r="B37" s="20">
        <v>3550</v>
      </c>
      <c r="C37" s="26">
        <v>5</v>
      </c>
      <c r="D37" s="27"/>
      <c r="E37" s="40">
        <v>1.5</v>
      </c>
      <c r="F37" s="41"/>
      <c r="G37" s="21">
        <f t="shared" si="1"/>
        <v>0.504261363636364</v>
      </c>
    </row>
    <row r="38" ht="18" customHeight="1" spans="1:7">
      <c r="A38" s="26" t="s">
        <v>87</v>
      </c>
      <c r="B38" s="20">
        <v>5000</v>
      </c>
      <c r="C38" s="26">
        <v>5</v>
      </c>
      <c r="D38" s="27"/>
      <c r="E38" s="40">
        <v>1.5</v>
      </c>
      <c r="F38" s="41"/>
      <c r="G38" s="21">
        <f t="shared" si="1"/>
        <v>0.710227272727273</v>
      </c>
    </row>
    <row r="39" ht="17.25" spans="1:7">
      <c r="A39" s="26" t="s">
        <v>16</v>
      </c>
      <c r="B39" s="34"/>
      <c r="C39" s="26"/>
      <c r="D39" s="27"/>
      <c r="E39" s="39"/>
      <c r="F39" s="27"/>
      <c r="G39" s="23">
        <f>SUM(G32:G38)</f>
        <v>59.6928977272727</v>
      </c>
    </row>
    <row r="40" spans="1:7">
      <c r="A40" s="42" t="s">
        <v>54</v>
      </c>
      <c r="B40" s="43"/>
      <c r="C40" s="43"/>
      <c r="D40" s="43"/>
      <c r="E40" s="43"/>
      <c r="F40" s="43"/>
      <c r="G40" s="44"/>
    </row>
    <row r="41" ht="30" spans="1:7">
      <c r="A41" s="17" t="s">
        <v>35</v>
      </c>
      <c r="B41" s="17" t="s">
        <v>48</v>
      </c>
      <c r="C41" s="18" t="s">
        <v>55</v>
      </c>
      <c r="D41" s="17" t="s">
        <v>56</v>
      </c>
      <c r="E41" s="17" t="s">
        <v>49</v>
      </c>
      <c r="F41" s="17" t="s">
        <v>50</v>
      </c>
      <c r="G41" s="17" t="s">
        <v>13</v>
      </c>
    </row>
    <row r="42" ht="15" spans="1:7">
      <c r="A42" s="20" t="s">
        <v>88</v>
      </c>
      <c r="B42" s="45">
        <v>46244103.63</v>
      </c>
      <c r="C42" s="20">
        <v>13777</v>
      </c>
      <c r="D42" s="20">
        <v>580</v>
      </c>
      <c r="E42" s="20">
        <v>50</v>
      </c>
      <c r="F42" s="20">
        <v>1.5</v>
      </c>
      <c r="G42" s="21">
        <f>IFERROR(B42/C42/E42/12/22/8*D42*F42,0)</f>
        <v>27.6539416251641</v>
      </c>
    </row>
    <row r="43" ht="17.25" spans="1:7">
      <c r="A43" s="20" t="s">
        <v>16</v>
      </c>
      <c r="B43" s="20"/>
      <c r="C43" s="20"/>
      <c r="D43" s="20"/>
      <c r="E43" s="20"/>
      <c r="F43" s="20"/>
      <c r="G43" s="33">
        <f>SUM(G42:G42)</f>
        <v>27.6539416251641</v>
      </c>
    </row>
    <row r="44" ht="15" spans="1:7">
      <c r="A44" s="24" t="s">
        <v>58</v>
      </c>
      <c r="B44" s="24"/>
      <c r="C44" s="24"/>
      <c r="D44" s="24"/>
      <c r="E44" s="24"/>
      <c r="F44" s="24"/>
      <c r="G44" s="24"/>
    </row>
    <row r="45" spans="1:7">
      <c r="A45" s="14" t="s">
        <v>59</v>
      </c>
      <c r="B45" s="15"/>
      <c r="C45" s="15"/>
      <c r="D45" s="15"/>
      <c r="E45" s="15"/>
      <c r="F45" s="16"/>
      <c r="G45" s="21">
        <f>(G10+G23+G15+G19+G28+G39+G43)*G46</f>
        <v>180.076831083439</v>
      </c>
    </row>
    <row r="46" spans="1:7">
      <c r="A46" s="14" t="s">
        <v>60</v>
      </c>
      <c r="B46" s="15"/>
      <c r="C46" s="15"/>
      <c r="D46" s="15"/>
      <c r="E46" s="15"/>
      <c r="F46" s="16"/>
      <c r="G46" s="28">
        <v>0.18</v>
      </c>
    </row>
    <row r="47" spans="1:7">
      <c r="A47" s="46" t="s">
        <v>61</v>
      </c>
      <c r="B47" s="47"/>
      <c r="C47" s="47"/>
      <c r="D47" s="47"/>
      <c r="E47" s="47"/>
      <c r="F47" s="48"/>
      <c r="G47" s="28">
        <f>G48</f>
        <v>0.16</v>
      </c>
    </row>
    <row r="48" spans="1:7">
      <c r="A48" s="14" t="s">
        <v>62</v>
      </c>
      <c r="B48" s="15"/>
      <c r="C48" s="15"/>
      <c r="D48" s="15"/>
      <c r="E48" s="15"/>
      <c r="F48" s="16"/>
      <c r="G48" s="28">
        <v>0.16</v>
      </c>
    </row>
    <row r="49" ht="17.25" spans="1:7">
      <c r="A49" s="49" t="s">
        <v>16</v>
      </c>
      <c r="B49" s="50"/>
      <c r="C49" s="50"/>
      <c r="D49" s="50"/>
      <c r="E49" s="50"/>
      <c r="F49" s="51"/>
      <c r="G49" s="33">
        <f>G45+G48</f>
        <v>180.236831083439</v>
      </c>
    </row>
    <row r="50" ht="17.25" spans="1:7">
      <c r="A50" s="14" t="s">
        <v>63</v>
      </c>
      <c r="B50" s="15"/>
      <c r="C50" s="15"/>
      <c r="D50" s="15"/>
      <c r="E50" s="15"/>
      <c r="F50" s="16"/>
      <c r="G50" s="23">
        <f>G10+G23+G15+G19+G28+G39+G43+G49</f>
        <v>1180.66367043588</v>
      </c>
    </row>
    <row r="51" ht="15" spans="1:7">
      <c r="A51" s="46" t="s">
        <v>64</v>
      </c>
      <c r="B51" s="47"/>
      <c r="C51" s="47"/>
      <c r="D51" s="47"/>
      <c r="E51" s="47"/>
      <c r="F51" s="47"/>
      <c r="G51" s="48"/>
    </row>
    <row r="71" ht="13.5"/>
  </sheetData>
  <mergeCells count="74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C10:D10"/>
    <mergeCell ref="E10:F10"/>
    <mergeCell ref="A11:G11"/>
    <mergeCell ref="A12:G12"/>
    <mergeCell ref="C13:D13"/>
    <mergeCell ref="E13:F13"/>
    <mergeCell ref="C14:D14"/>
    <mergeCell ref="E14:F14"/>
    <mergeCell ref="C15:D15"/>
    <mergeCell ref="E15:F15"/>
    <mergeCell ref="A16:G16"/>
    <mergeCell ref="C17:D17"/>
    <mergeCell ref="E17:F17"/>
    <mergeCell ref="C18:D18"/>
    <mergeCell ref="E18:F18"/>
    <mergeCell ref="C19:D19"/>
    <mergeCell ref="E19:F19"/>
    <mergeCell ref="A20:G20"/>
    <mergeCell ref="C21:D21"/>
    <mergeCell ref="E21:F21"/>
    <mergeCell ref="C22:D22"/>
    <mergeCell ref="E22:F22"/>
    <mergeCell ref="C23:D23"/>
    <mergeCell ref="E23:F23"/>
    <mergeCell ref="A24:G24"/>
    <mergeCell ref="C25:D25"/>
    <mergeCell ref="E25:F25"/>
    <mergeCell ref="C26:D26"/>
    <mergeCell ref="E26:F26"/>
    <mergeCell ref="C27:D27"/>
    <mergeCell ref="E27:F27"/>
    <mergeCell ref="C28:D28"/>
    <mergeCell ref="E28:F28"/>
    <mergeCell ref="A29:G29"/>
    <mergeCell ref="A30:G30"/>
    <mergeCell ref="C31:D31"/>
    <mergeCell ref="E31:F31"/>
    <mergeCell ref="C32:D32"/>
    <mergeCell ref="E32:F32"/>
    <mergeCell ref="C33:D33"/>
    <mergeCell ref="E33:F33"/>
    <mergeCell ref="C34:D34"/>
    <mergeCell ref="E34:F34"/>
    <mergeCell ref="C35:D35"/>
    <mergeCell ref="E35:F35"/>
    <mergeCell ref="C36:D36"/>
    <mergeCell ref="E36:F36"/>
    <mergeCell ref="C37:D37"/>
    <mergeCell ref="E37:F37"/>
    <mergeCell ref="C38:D38"/>
    <mergeCell ref="E38:F38"/>
    <mergeCell ref="C39:D39"/>
    <mergeCell ref="E39:F39"/>
    <mergeCell ref="A40:G40"/>
    <mergeCell ref="A44:G44"/>
    <mergeCell ref="A45:F45"/>
    <mergeCell ref="A46:F46"/>
    <mergeCell ref="A47:F47"/>
    <mergeCell ref="A48:F48"/>
    <mergeCell ref="A49:F49"/>
    <mergeCell ref="A50:F50"/>
    <mergeCell ref="A51:G51"/>
  </mergeCells>
  <pageMargins left="0.7" right="0.7" top="0.75" bottom="0.75" header="0.3" footer="0.3"/>
  <pageSetup paperSize="9" scale="83" orientation="portrait"/>
  <headerFooter/>
  <legacyDrawing r:id="rId2"/>
</worksheet>
</file>

<file path=xl/worksheets/sheet7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84"/>
  <sheetViews>
    <sheetView topLeftCell="A49" workbookViewId="0">
      <selection activeCell="A65" sqref="$A65:$XFD83"/>
    </sheetView>
  </sheetViews>
  <sheetFormatPr defaultColWidth="8.75" defaultRowHeight="16.5"/>
  <cols>
    <col min="1" max="1" width="19.5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242</v>
      </c>
      <c r="C4" s="10" t="s">
        <v>6</v>
      </c>
      <c r="D4" s="11" t="s">
        <v>243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ht="15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2</v>
      </c>
      <c r="C7" s="18">
        <v>4.5</v>
      </c>
      <c r="D7" s="19"/>
      <c r="E7" s="18">
        <v>96.35</v>
      </c>
      <c r="F7" s="19"/>
      <c r="G7" s="21">
        <f>B7*C7*E7</f>
        <v>867.15</v>
      </c>
    </row>
    <row r="8" ht="16.15" customHeight="1" spans="1:12">
      <c r="A8" s="20" t="s">
        <v>15</v>
      </c>
      <c r="B8" s="20">
        <v>3</v>
      </c>
      <c r="C8" s="18">
        <v>4.5</v>
      </c>
      <c r="D8" s="19"/>
      <c r="E8" s="18">
        <v>206.68</v>
      </c>
      <c r="F8" s="19"/>
      <c r="G8" s="21">
        <f>B8*C8*E8</f>
        <v>2790.18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3657.33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spans="1:12">
      <c r="A13" s="20" t="s">
        <v>100</v>
      </c>
      <c r="B13" s="20" t="s">
        <v>33</v>
      </c>
      <c r="C13" s="26">
        <v>6</v>
      </c>
      <c r="D13" s="27"/>
      <c r="E13" s="26">
        <v>42</v>
      </c>
      <c r="F13" s="27"/>
      <c r="G13" s="28">
        <f>C13*E13</f>
        <v>252</v>
      </c>
    </row>
    <row r="14" ht="17.25" spans="1:12">
      <c r="A14" s="20" t="s">
        <v>99</v>
      </c>
      <c r="B14" s="22" t="s">
        <v>103</v>
      </c>
      <c r="C14" s="26">
        <v>1</v>
      </c>
      <c r="D14" s="27"/>
      <c r="E14" s="26">
        <v>0.33</v>
      </c>
      <c r="F14" s="27"/>
      <c r="G14" s="28">
        <f>C14*E14</f>
        <v>0.33</v>
      </c>
    </row>
    <row r="15" ht="17.25" spans="1:12">
      <c r="A15" s="20" t="s">
        <v>101</v>
      </c>
      <c r="B15" s="22" t="s">
        <v>33</v>
      </c>
      <c r="C15" s="26">
        <v>1</v>
      </c>
      <c r="D15" s="27"/>
      <c r="E15" s="26">
        <v>38</v>
      </c>
      <c r="F15" s="27"/>
      <c r="G15" s="28">
        <f>C15*E15</f>
        <v>38</v>
      </c>
    </row>
    <row r="16" ht="17.25" spans="1:12">
      <c r="A16" s="20" t="s">
        <v>102</v>
      </c>
      <c r="B16" s="22" t="s">
        <v>103</v>
      </c>
      <c r="C16" s="26">
        <v>1</v>
      </c>
      <c r="D16" s="27"/>
      <c r="E16" s="26">
        <v>10</v>
      </c>
      <c r="F16" s="27"/>
      <c r="G16" s="28">
        <f>C16*E16</f>
        <v>10</v>
      </c>
    </row>
    <row r="17" ht="17.25" spans="1:7">
      <c r="A17" s="20" t="s">
        <v>16</v>
      </c>
      <c r="B17" s="22"/>
      <c r="C17" s="26"/>
      <c r="D17" s="27"/>
      <c r="E17" s="26"/>
      <c r="F17" s="27"/>
      <c r="G17" s="28">
        <f>SUM(G13:G16)</f>
        <v>300.33</v>
      </c>
    </row>
    <row r="18" spans="1:7">
      <c r="A18" s="14" t="s">
        <v>23</v>
      </c>
      <c r="B18" s="15"/>
      <c r="C18" s="15"/>
      <c r="D18" s="15"/>
      <c r="E18" s="15"/>
      <c r="F18" s="15"/>
      <c r="G18" s="16"/>
    </row>
    <row r="19" ht="15" customHeight="1" spans="1:7">
      <c r="A19" s="20" t="s">
        <v>19</v>
      </c>
      <c r="B19" s="20" t="s">
        <v>20</v>
      </c>
      <c r="C19" s="26" t="s">
        <v>21</v>
      </c>
      <c r="D19" s="27"/>
      <c r="E19" s="26" t="s">
        <v>22</v>
      </c>
      <c r="F19" s="27"/>
      <c r="G19" s="20" t="s">
        <v>13</v>
      </c>
    </row>
    <row r="20" spans="1:7">
      <c r="A20" s="20" t="s">
        <v>24</v>
      </c>
      <c r="B20" s="20" t="s">
        <v>25</v>
      </c>
      <c r="C20" s="26">
        <v>5</v>
      </c>
      <c r="D20" s="27"/>
      <c r="E20" s="26">
        <v>0.32</v>
      </c>
      <c r="F20" s="27"/>
      <c r="G20" s="28">
        <f>C20*E20</f>
        <v>1.6</v>
      </c>
    </row>
    <row r="21" spans="1:7">
      <c r="A21" s="20" t="s">
        <v>26</v>
      </c>
      <c r="B21" s="20" t="s">
        <v>25</v>
      </c>
      <c r="C21" s="26">
        <v>5</v>
      </c>
      <c r="D21" s="27"/>
      <c r="E21" s="26">
        <v>0.45</v>
      </c>
      <c r="F21" s="27"/>
      <c r="G21" s="28">
        <f>C21*E21</f>
        <v>2.25</v>
      </c>
    </row>
    <row r="22" spans="1:7">
      <c r="A22" s="20" t="s">
        <v>27</v>
      </c>
      <c r="B22" s="20" t="s">
        <v>28</v>
      </c>
      <c r="C22" s="26">
        <v>4</v>
      </c>
      <c r="D22" s="27"/>
      <c r="E22" s="26">
        <v>2.3</v>
      </c>
      <c r="F22" s="27"/>
      <c r="G22" s="28">
        <f>C22*E22</f>
        <v>9.2</v>
      </c>
    </row>
    <row r="23" spans="1:7">
      <c r="A23" s="20" t="s">
        <v>83</v>
      </c>
      <c r="B23" s="20" t="s">
        <v>84</v>
      </c>
      <c r="C23" s="26">
        <v>3</v>
      </c>
      <c r="D23" s="27"/>
      <c r="E23" s="26">
        <v>7.6</v>
      </c>
      <c r="F23" s="27"/>
      <c r="G23" s="28">
        <f>C23*E23</f>
        <v>22.8</v>
      </c>
    </row>
    <row r="24" spans="1:7">
      <c r="A24" s="29" t="s">
        <v>85</v>
      </c>
      <c r="B24" s="29" t="s">
        <v>25</v>
      </c>
      <c r="C24" s="26">
        <v>1</v>
      </c>
      <c r="D24" s="27"/>
      <c r="E24" s="31">
        <v>280</v>
      </c>
      <c r="F24" s="32"/>
      <c r="G24" s="28">
        <f>C24*E24</f>
        <v>280</v>
      </c>
    </row>
    <row r="25" spans="1:7">
      <c r="A25" s="20" t="s">
        <v>29</v>
      </c>
      <c r="B25" s="20" t="s">
        <v>25</v>
      </c>
      <c r="C25" s="26">
        <v>1</v>
      </c>
      <c r="D25" s="27"/>
      <c r="E25" s="26">
        <v>3.5</v>
      </c>
      <c r="F25" s="27"/>
      <c r="G25" s="28">
        <f t="shared" ref="G22:G37" si="0">C25*E25</f>
        <v>3.5</v>
      </c>
    </row>
    <row r="26" spans="1:7">
      <c r="A26" s="20" t="s">
        <v>30</v>
      </c>
      <c r="B26" s="20" t="s">
        <v>31</v>
      </c>
      <c r="C26" s="26">
        <v>0.5</v>
      </c>
      <c r="D26" s="27"/>
      <c r="E26" s="26">
        <v>5.7</v>
      </c>
      <c r="F26" s="27"/>
      <c r="G26" s="28">
        <f t="shared" si="0"/>
        <v>2.85</v>
      </c>
    </row>
    <row r="27" spans="1:7">
      <c r="A27" s="20" t="s">
        <v>105</v>
      </c>
      <c r="B27" s="20" t="s">
        <v>31</v>
      </c>
      <c r="C27" s="26">
        <v>0.5</v>
      </c>
      <c r="D27" s="27"/>
      <c r="E27" s="26">
        <v>6</v>
      </c>
      <c r="F27" s="27"/>
      <c r="G27" s="28">
        <f t="shared" si="0"/>
        <v>3</v>
      </c>
    </row>
    <row r="28" spans="1:7">
      <c r="A28" s="20" t="s">
        <v>32</v>
      </c>
      <c r="B28" s="20" t="s">
        <v>33</v>
      </c>
      <c r="C28" s="26">
        <v>1</v>
      </c>
      <c r="D28" s="27"/>
      <c r="E28" s="26">
        <v>0.38</v>
      </c>
      <c r="F28" s="27"/>
      <c r="G28" s="28">
        <f t="shared" si="0"/>
        <v>0.38</v>
      </c>
    </row>
    <row r="29" spans="1:7">
      <c r="A29" s="29" t="s">
        <v>80</v>
      </c>
      <c r="B29" s="29" t="s">
        <v>33</v>
      </c>
      <c r="C29" s="26">
        <v>5</v>
      </c>
      <c r="D29" s="27"/>
      <c r="E29" s="31">
        <v>0.7</v>
      </c>
      <c r="F29" s="32"/>
      <c r="G29" s="28">
        <f t="shared" si="0"/>
        <v>3.5</v>
      </c>
    </row>
    <row r="30" ht="17.25" spans="1:7">
      <c r="A30" s="29" t="s">
        <v>127</v>
      </c>
      <c r="B30" s="30" t="s">
        <v>25</v>
      </c>
      <c r="C30" s="26">
        <v>2</v>
      </c>
      <c r="D30" s="27"/>
      <c r="E30" s="31">
        <v>1.8</v>
      </c>
      <c r="F30" s="32"/>
      <c r="G30" s="28">
        <f t="shared" si="0"/>
        <v>3.6</v>
      </c>
    </row>
    <row r="31" ht="17.25" spans="1:7">
      <c r="A31" s="29" t="s">
        <v>104</v>
      </c>
      <c r="B31" s="30" t="s">
        <v>33</v>
      </c>
      <c r="C31" s="26">
        <v>3</v>
      </c>
      <c r="D31" s="27"/>
      <c r="E31" s="31">
        <v>0.6</v>
      </c>
      <c r="F31" s="32"/>
      <c r="G31" s="28">
        <f t="shared" si="0"/>
        <v>1.8</v>
      </c>
    </row>
    <row r="32" ht="17.25" spans="1:7">
      <c r="A32" s="29" t="s">
        <v>16</v>
      </c>
      <c r="B32" s="30"/>
      <c r="C32" s="31"/>
      <c r="D32" s="32"/>
      <c r="E32" s="31"/>
      <c r="F32" s="32"/>
      <c r="G32" s="33">
        <f>SUM(G20:G31)</f>
        <v>334.48</v>
      </c>
    </row>
    <row r="33" spans="1:7">
      <c r="A33" s="24" t="s">
        <v>34</v>
      </c>
      <c r="B33" s="24"/>
      <c r="C33" s="24"/>
      <c r="D33" s="24"/>
      <c r="E33" s="24"/>
      <c r="F33" s="24"/>
      <c r="G33" s="24"/>
    </row>
    <row r="34" spans="1:7">
      <c r="A34" s="20" t="s">
        <v>35</v>
      </c>
      <c r="B34" s="20" t="s">
        <v>36</v>
      </c>
      <c r="C34" s="26" t="s">
        <v>21</v>
      </c>
      <c r="D34" s="27"/>
      <c r="E34" s="26" t="s">
        <v>37</v>
      </c>
      <c r="F34" s="27"/>
      <c r="G34" s="20" t="s">
        <v>38</v>
      </c>
    </row>
    <row r="35" ht="17.25" spans="1:7">
      <c r="A35" s="20"/>
      <c r="B35" s="22"/>
      <c r="C35" s="26"/>
      <c r="D35" s="27"/>
      <c r="E35" s="26"/>
      <c r="F35" s="27"/>
      <c r="G35" s="23">
        <f>C35*E35</f>
        <v>0</v>
      </c>
    </row>
    <row r="36" ht="17.25" spans="1:7">
      <c r="A36" s="20" t="s">
        <v>16</v>
      </c>
      <c r="B36" s="22"/>
      <c r="C36" s="26"/>
      <c r="D36" s="27"/>
      <c r="E36" s="26"/>
      <c r="F36" s="27"/>
      <c r="G36" s="23">
        <f>SUM(G35:G35)</f>
        <v>0</v>
      </c>
    </row>
    <row r="37" spans="1:7">
      <c r="A37" s="14" t="s">
        <v>39</v>
      </c>
      <c r="B37" s="15"/>
      <c r="C37" s="15"/>
      <c r="D37" s="15"/>
      <c r="E37" s="15"/>
      <c r="F37" s="15"/>
      <c r="G37" s="16"/>
    </row>
    <row r="38" spans="1:7">
      <c r="A38" s="20" t="s">
        <v>35</v>
      </c>
      <c r="B38" s="20" t="s">
        <v>36</v>
      </c>
      <c r="C38" s="26" t="s">
        <v>40</v>
      </c>
      <c r="D38" s="27"/>
      <c r="E38" s="26" t="s">
        <v>22</v>
      </c>
      <c r="F38" s="27"/>
      <c r="G38" s="20" t="s">
        <v>13</v>
      </c>
    </row>
    <row r="39" spans="1:7">
      <c r="A39" s="20" t="s">
        <v>41</v>
      </c>
      <c r="B39" s="20" t="s">
        <v>42</v>
      </c>
      <c r="C39" s="26">
        <v>1</v>
      </c>
      <c r="D39" s="27"/>
      <c r="E39" s="26">
        <v>1.74</v>
      </c>
      <c r="F39" s="27"/>
      <c r="G39" s="21">
        <f>C39*E39</f>
        <v>1.74</v>
      </c>
    </row>
    <row r="40" spans="1:7">
      <c r="A40" s="20" t="s">
        <v>43</v>
      </c>
      <c r="B40" s="20" t="s">
        <v>44</v>
      </c>
      <c r="C40" s="26">
        <v>4</v>
      </c>
      <c r="D40" s="27"/>
      <c r="E40" s="26">
        <v>0.75</v>
      </c>
      <c r="F40" s="27"/>
      <c r="G40" s="21">
        <f>C40*E40</f>
        <v>3</v>
      </c>
    </row>
    <row r="41" ht="17.25" spans="1:7">
      <c r="A41" s="20" t="s">
        <v>16</v>
      </c>
      <c r="B41" s="34"/>
      <c r="C41" s="26"/>
      <c r="D41" s="27"/>
      <c r="E41" s="26"/>
      <c r="F41" s="27"/>
      <c r="G41" s="23">
        <f>SUM(G39:G40)</f>
        <v>4.74</v>
      </c>
    </row>
    <row r="42" spans="1:7">
      <c r="A42" s="14" t="s">
        <v>45</v>
      </c>
      <c r="B42" s="15"/>
      <c r="C42" s="15"/>
      <c r="D42" s="15"/>
      <c r="E42" s="15"/>
      <c r="F42" s="15"/>
      <c r="G42" s="16"/>
    </row>
    <row r="43" spans="1:7">
      <c r="A43" s="35" t="s">
        <v>46</v>
      </c>
      <c r="B43" s="36"/>
      <c r="C43" s="36"/>
      <c r="D43" s="36"/>
      <c r="E43" s="15"/>
      <c r="F43" s="15"/>
      <c r="G43" s="16"/>
    </row>
    <row r="44" spans="1:7">
      <c r="A44" s="37" t="s">
        <v>47</v>
      </c>
      <c r="B44" s="37" t="s">
        <v>48</v>
      </c>
      <c r="C44" s="37" t="s">
        <v>49</v>
      </c>
      <c r="D44" s="38"/>
      <c r="E44" s="39" t="s">
        <v>50</v>
      </c>
      <c r="F44" s="27"/>
      <c r="G44" s="20" t="s">
        <v>13</v>
      </c>
    </row>
    <row r="45" spans="1:7">
      <c r="A45" s="20" t="s">
        <v>51</v>
      </c>
      <c r="B45" s="20">
        <v>180000</v>
      </c>
      <c r="C45" s="52">
        <v>5</v>
      </c>
      <c r="D45" s="38"/>
      <c r="E45" s="40">
        <v>4.5</v>
      </c>
      <c r="F45" s="41"/>
      <c r="G45" s="21">
        <f t="shared" ref="G45:G51" si="1">IFERROR(B45/C45/12/22/8*E45,0)</f>
        <v>76.7045454545455</v>
      </c>
    </row>
    <row r="46" spans="1:7">
      <c r="A46" s="20" t="s">
        <v>77</v>
      </c>
      <c r="B46" s="20">
        <v>138000</v>
      </c>
      <c r="C46" s="26">
        <v>5</v>
      </c>
      <c r="D46" s="27"/>
      <c r="E46" s="40">
        <v>4.5</v>
      </c>
      <c r="F46" s="41"/>
      <c r="G46" s="21">
        <f t="shared" si="1"/>
        <v>58.8068181818182</v>
      </c>
    </row>
    <row r="47" spans="1:7">
      <c r="A47" s="26" t="s">
        <v>92</v>
      </c>
      <c r="B47" s="20">
        <v>88500</v>
      </c>
      <c r="C47" s="26">
        <v>5</v>
      </c>
      <c r="D47" s="27"/>
      <c r="E47" s="40">
        <v>4.5</v>
      </c>
      <c r="F47" s="41"/>
      <c r="G47" s="21">
        <f t="shared" si="1"/>
        <v>37.7130681818182</v>
      </c>
    </row>
    <row r="48" spans="1:7">
      <c r="A48" s="26" t="s">
        <v>86</v>
      </c>
      <c r="B48" s="20">
        <v>1188</v>
      </c>
      <c r="C48" s="26">
        <v>5</v>
      </c>
      <c r="D48" s="27"/>
      <c r="E48" s="40">
        <v>4.5</v>
      </c>
      <c r="F48" s="41"/>
      <c r="G48" s="21">
        <f t="shared" si="1"/>
        <v>0.50625</v>
      </c>
    </row>
    <row r="49" spans="1:7">
      <c r="A49" s="26" t="s">
        <v>52</v>
      </c>
      <c r="B49" s="20">
        <v>4000</v>
      </c>
      <c r="C49" s="26">
        <v>5</v>
      </c>
      <c r="D49" s="27"/>
      <c r="E49" s="40">
        <v>4.5</v>
      </c>
      <c r="F49" s="41"/>
      <c r="G49" s="21">
        <f t="shared" si="1"/>
        <v>1.70454545454545</v>
      </c>
    </row>
    <row r="50" spans="1:7">
      <c r="A50" s="26" t="s">
        <v>53</v>
      </c>
      <c r="B50" s="20">
        <v>3550</v>
      </c>
      <c r="C50" s="26">
        <v>5</v>
      </c>
      <c r="D50" s="27"/>
      <c r="E50" s="40">
        <v>4.5</v>
      </c>
      <c r="F50" s="41"/>
      <c r="G50" s="21">
        <f t="shared" si="1"/>
        <v>1.51278409090909</v>
      </c>
    </row>
    <row r="51" spans="1:7">
      <c r="A51" s="26" t="s">
        <v>87</v>
      </c>
      <c r="B51" s="20">
        <v>5000</v>
      </c>
      <c r="C51" s="26">
        <v>5</v>
      </c>
      <c r="D51" s="27"/>
      <c r="E51" s="40">
        <v>4.5</v>
      </c>
      <c r="F51" s="41"/>
      <c r="G51" s="21">
        <f t="shared" si="1"/>
        <v>2.13068181818182</v>
      </c>
    </row>
    <row r="52" ht="17.25" spans="1:7">
      <c r="A52" s="26" t="s">
        <v>16</v>
      </c>
      <c r="B52" s="34"/>
      <c r="C52" s="26"/>
      <c r="D52" s="27"/>
      <c r="E52" s="39"/>
      <c r="F52" s="27"/>
      <c r="G52" s="23">
        <f>SUM(G45:G51)</f>
        <v>179.078693181818</v>
      </c>
    </row>
    <row r="53" spans="1:7">
      <c r="A53" s="42" t="s">
        <v>54</v>
      </c>
      <c r="B53" s="43"/>
      <c r="C53" s="43"/>
      <c r="D53" s="43"/>
      <c r="E53" s="43"/>
      <c r="F53" s="43"/>
      <c r="G53" s="44"/>
    </row>
    <row r="54" ht="30" spans="1:7">
      <c r="A54" s="17" t="s">
        <v>35</v>
      </c>
      <c r="B54" s="17" t="s">
        <v>48</v>
      </c>
      <c r="C54" s="18" t="s">
        <v>55</v>
      </c>
      <c r="D54" s="17" t="s">
        <v>56</v>
      </c>
      <c r="E54" s="17" t="s">
        <v>49</v>
      </c>
      <c r="F54" s="17" t="s">
        <v>50</v>
      </c>
      <c r="G54" s="17" t="s">
        <v>13</v>
      </c>
    </row>
    <row r="55" ht="15" spans="1:7">
      <c r="A55" s="20" t="s">
        <v>88</v>
      </c>
      <c r="B55" s="45">
        <v>46244103.63</v>
      </c>
      <c r="C55" s="20">
        <v>13777</v>
      </c>
      <c r="D55" s="20">
        <v>580</v>
      </c>
      <c r="E55" s="20">
        <v>50</v>
      </c>
      <c r="F55" s="20">
        <v>4.5</v>
      </c>
      <c r="G55" s="21">
        <f>IFERROR(B55/C55/E55/12/22/8*D55*F55,0)</f>
        <v>82.9618248754924</v>
      </c>
    </row>
    <row r="56" ht="17.25" spans="1:7">
      <c r="A56" s="20" t="s">
        <v>16</v>
      </c>
      <c r="B56" s="20"/>
      <c r="C56" s="20"/>
      <c r="D56" s="20"/>
      <c r="E56" s="20"/>
      <c r="F56" s="20"/>
      <c r="G56" s="33">
        <f>SUM(G55:G55)</f>
        <v>82.9618248754924</v>
      </c>
    </row>
    <row r="57" ht="15" spans="1:7">
      <c r="A57" s="24" t="s">
        <v>58</v>
      </c>
      <c r="B57" s="24"/>
      <c r="C57" s="24"/>
      <c r="D57" s="24"/>
      <c r="E57" s="24"/>
      <c r="F57" s="24"/>
      <c r="G57" s="24"/>
    </row>
    <row r="58" spans="1:7">
      <c r="A58" s="14" t="s">
        <v>59</v>
      </c>
      <c r="B58" s="15"/>
      <c r="C58" s="15"/>
      <c r="D58" s="15"/>
      <c r="E58" s="15"/>
      <c r="F58" s="16"/>
      <c r="G58" s="21">
        <f>(G9+G36+G17+G32+G41+G52+G56)*G59</f>
        <v>820.605693250316</v>
      </c>
    </row>
    <row r="59" spans="1:7">
      <c r="A59" s="14" t="s">
        <v>60</v>
      </c>
      <c r="B59" s="15"/>
      <c r="C59" s="15"/>
      <c r="D59" s="15"/>
      <c r="E59" s="15"/>
      <c r="F59" s="16"/>
      <c r="G59" s="28">
        <v>0.18</v>
      </c>
    </row>
    <row r="60" spans="1:7">
      <c r="A60" s="46" t="s">
        <v>61</v>
      </c>
      <c r="B60" s="47"/>
      <c r="C60" s="47"/>
      <c r="D60" s="47"/>
      <c r="E60" s="47"/>
      <c r="F60" s="48"/>
      <c r="G60" s="28">
        <f>G61</f>
        <v>0.16</v>
      </c>
    </row>
    <row r="61" spans="1:7">
      <c r="A61" s="14" t="s">
        <v>62</v>
      </c>
      <c r="B61" s="15"/>
      <c r="C61" s="15"/>
      <c r="D61" s="15"/>
      <c r="E61" s="15"/>
      <c r="F61" s="16"/>
      <c r="G61" s="28">
        <v>0.16</v>
      </c>
    </row>
    <row r="62" ht="17.25" spans="1:7">
      <c r="A62" s="49" t="s">
        <v>16</v>
      </c>
      <c r="B62" s="50"/>
      <c r="C62" s="50"/>
      <c r="D62" s="50"/>
      <c r="E62" s="50"/>
      <c r="F62" s="51"/>
      <c r="G62" s="33">
        <f>G58+G61</f>
        <v>820.765693250316</v>
      </c>
    </row>
    <row r="63" ht="17.25" spans="1:7">
      <c r="A63" s="14" t="s">
        <v>63</v>
      </c>
      <c r="B63" s="15"/>
      <c r="C63" s="15"/>
      <c r="D63" s="15"/>
      <c r="E63" s="15"/>
      <c r="F63" s="16"/>
      <c r="G63" s="23">
        <f>G9+G36+G17+G32+G41+G52+G56+G62</f>
        <v>5379.68621130763</v>
      </c>
    </row>
    <row r="64" ht="15" spans="1:7">
      <c r="A64" s="46" t="s">
        <v>64</v>
      </c>
      <c r="B64" s="47"/>
      <c r="C64" s="47"/>
      <c r="D64" s="47"/>
      <c r="E64" s="47"/>
      <c r="F64" s="47"/>
      <c r="G64" s="48"/>
    </row>
    <row r="84" ht="13.5"/>
  </sheetData>
  <mergeCells count="100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A18:G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C30:D30"/>
    <mergeCell ref="E30:F30"/>
    <mergeCell ref="C31:D31"/>
    <mergeCell ref="E31:F31"/>
    <mergeCell ref="C32:D32"/>
    <mergeCell ref="E32:F32"/>
    <mergeCell ref="A33:G33"/>
    <mergeCell ref="C34:D34"/>
    <mergeCell ref="E34:F34"/>
    <mergeCell ref="C35:D35"/>
    <mergeCell ref="E35:F35"/>
    <mergeCell ref="C36:D36"/>
    <mergeCell ref="E36:F36"/>
    <mergeCell ref="A37:G37"/>
    <mergeCell ref="C38:D38"/>
    <mergeCell ref="E38:F38"/>
    <mergeCell ref="C39:D39"/>
    <mergeCell ref="E39:F39"/>
    <mergeCell ref="C40:D40"/>
    <mergeCell ref="E40:F40"/>
    <mergeCell ref="C41:D41"/>
    <mergeCell ref="E41:F41"/>
    <mergeCell ref="A42:G42"/>
    <mergeCell ref="A43:G43"/>
    <mergeCell ref="C44:D44"/>
    <mergeCell ref="E44:F44"/>
    <mergeCell ref="C45:D45"/>
    <mergeCell ref="E45:F45"/>
    <mergeCell ref="C46:D46"/>
    <mergeCell ref="E46:F46"/>
    <mergeCell ref="C47:D47"/>
    <mergeCell ref="E47:F47"/>
    <mergeCell ref="C48:D48"/>
    <mergeCell ref="E48:F48"/>
    <mergeCell ref="C49:D49"/>
    <mergeCell ref="E49:F49"/>
    <mergeCell ref="C50:D50"/>
    <mergeCell ref="E50:F50"/>
    <mergeCell ref="C51:D51"/>
    <mergeCell ref="E51:F51"/>
    <mergeCell ref="C52:D52"/>
    <mergeCell ref="E52:F52"/>
    <mergeCell ref="A53:G53"/>
    <mergeCell ref="A57:G57"/>
    <mergeCell ref="A58:F58"/>
    <mergeCell ref="A59:F59"/>
    <mergeCell ref="A60:F60"/>
    <mergeCell ref="A61:F61"/>
    <mergeCell ref="A62:F62"/>
    <mergeCell ref="A63:F63"/>
    <mergeCell ref="A64:G64"/>
  </mergeCells>
  <pageMargins left="0.7" right="0.7" top="0.354166666666667" bottom="0.275" header="0.3" footer="0.3"/>
  <pageSetup paperSize="9" scale="72" orientation="portrait"/>
  <headerFooter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60"/>
  <sheetViews>
    <sheetView topLeftCell="A19" workbookViewId="0">
      <selection activeCell="C14" sqref="C14:D14"/>
    </sheetView>
  </sheetViews>
  <sheetFormatPr defaultColWidth="8.75" defaultRowHeight="16.5"/>
  <cols>
    <col min="1" max="1" width="13.3666666666667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78</v>
      </c>
      <c r="C4" s="10" t="s">
        <v>6</v>
      </c>
      <c r="D4" s="11" t="s">
        <v>79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1</v>
      </c>
      <c r="C7" s="18">
        <v>1</v>
      </c>
      <c r="D7" s="19"/>
      <c r="E7" s="18">
        <v>96.35</v>
      </c>
      <c r="F7" s="19"/>
      <c r="G7" s="21">
        <f>B7*C7*E7</f>
        <v>96.35</v>
      </c>
    </row>
    <row r="8" ht="16.15" customHeight="1" spans="1:12">
      <c r="A8" s="20" t="s">
        <v>15</v>
      </c>
      <c r="B8" s="20">
        <v>1</v>
      </c>
      <c r="C8" s="18">
        <v>1</v>
      </c>
      <c r="D8" s="19"/>
      <c r="E8" s="18">
        <v>206.68</v>
      </c>
      <c r="F8" s="19"/>
      <c r="G8" s="21">
        <f>B8*C8*E8</f>
        <v>206.68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303.03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ht="17.25" spans="1:12">
      <c r="A13" s="20"/>
      <c r="B13" s="22"/>
      <c r="C13" s="26"/>
      <c r="D13" s="27"/>
      <c r="E13" s="26"/>
      <c r="F13" s="27"/>
      <c r="G13" s="28"/>
    </row>
    <row r="14" ht="17.25" spans="1:12">
      <c r="A14" s="20" t="s">
        <v>16</v>
      </c>
      <c r="B14" s="22"/>
      <c r="C14" s="26"/>
      <c r="D14" s="27"/>
      <c r="E14" s="26"/>
      <c r="F14" s="27"/>
      <c r="G14" s="23">
        <f>SUM(G13:G13)</f>
        <v>0</v>
      </c>
    </row>
    <row r="15" spans="1:12">
      <c r="A15" s="14" t="s">
        <v>23</v>
      </c>
      <c r="B15" s="15"/>
      <c r="C15" s="15"/>
      <c r="D15" s="15"/>
      <c r="E15" s="15"/>
      <c r="F15" s="15"/>
      <c r="G15" s="16"/>
    </row>
    <row r="16" spans="1:12">
      <c r="A16" s="20" t="s">
        <v>19</v>
      </c>
      <c r="B16" s="20" t="s">
        <v>20</v>
      </c>
      <c r="C16" s="26" t="s">
        <v>21</v>
      </c>
      <c r="D16" s="27"/>
      <c r="E16" s="26" t="s">
        <v>22</v>
      </c>
      <c r="F16" s="27"/>
      <c r="G16" s="20" t="s">
        <v>13</v>
      </c>
    </row>
    <row r="17" spans="1:7">
      <c r="A17" s="20" t="s">
        <v>24</v>
      </c>
      <c r="B17" s="20" t="s">
        <v>25</v>
      </c>
      <c r="C17" s="26">
        <v>1</v>
      </c>
      <c r="D17" s="27"/>
      <c r="E17" s="26">
        <v>0.32</v>
      </c>
      <c r="F17" s="27"/>
      <c r="G17" s="28">
        <f t="shared" ref="G17:G28" si="0">C17*E17</f>
        <v>0.32</v>
      </c>
    </row>
    <row r="18" spans="1:7">
      <c r="A18" s="20" t="s">
        <v>26</v>
      </c>
      <c r="B18" s="20" t="s">
        <v>25</v>
      </c>
      <c r="C18" s="26">
        <v>1</v>
      </c>
      <c r="D18" s="27"/>
      <c r="E18" s="26">
        <v>0.45</v>
      </c>
      <c r="F18" s="27"/>
      <c r="G18" s="28">
        <f t="shared" si="0"/>
        <v>0.45</v>
      </c>
    </row>
    <row r="19" ht="29.25" spans="1:7">
      <c r="A19" s="20" t="s">
        <v>27</v>
      </c>
      <c r="B19" s="20" t="s">
        <v>28</v>
      </c>
      <c r="C19" s="26">
        <v>1</v>
      </c>
      <c r="D19" s="27"/>
      <c r="E19" s="26">
        <v>2.3</v>
      </c>
      <c r="F19" s="27"/>
      <c r="G19" s="28">
        <f t="shared" si="0"/>
        <v>2.3</v>
      </c>
    </row>
    <row r="20" spans="1:7">
      <c r="A20" s="20" t="s">
        <v>29</v>
      </c>
      <c r="B20" s="20" t="s">
        <v>25</v>
      </c>
      <c r="C20" s="26">
        <v>1</v>
      </c>
      <c r="D20" s="27"/>
      <c r="E20" s="26">
        <v>3.5</v>
      </c>
      <c r="F20" s="27"/>
      <c r="G20" s="28">
        <f t="shared" si="0"/>
        <v>3.5</v>
      </c>
    </row>
    <row r="21" spans="1:7">
      <c r="A21" s="20" t="s">
        <v>30</v>
      </c>
      <c r="B21" s="20" t="s">
        <v>31</v>
      </c>
      <c r="C21" s="26">
        <v>0.5</v>
      </c>
      <c r="D21" s="27"/>
      <c r="E21" s="26">
        <v>5.7</v>
      </c>
      <c r="F21" s="27"/>
      <c r="G21" s="28">
        <f t="shared" si="0"/>
        <v>2.85</v>
      </c>
    </row>
    <row r="22" spans="1:7">
      <c r="A22" s="20" t="s">
        <v>32</v>
      </c>
      <c r="B22" s="20" t="s">
        <v>33</v>
      </c>
      <c r="C22" s="26">
        <v>1</v>
      </c>
      <c r="D22" s="27"/>
      <c r="E22" s="26">
        <v>0.38</v>
      </c>
      <c r="F22" s="27"/>
      <c r="G22" s="28">
        <f t="shared" si="0"/>
        <v>0.38</v>
      </c>
    </row>
    <row r="23" spans="1:7">
      <c r="A23" s="29" t="s">
        <v>80</v>
      </c>
      <c r="B23" s="29" t="s">
        <v>33</v>
      </c>
      <c r="C23" s="26">
        <v>1</v>
      </c>
      <c r="D23" s="27"/>
      <c r="E23" s="31">
        <v>0.7</v>
      </c>
      <c r="F23" s="32"/>
      <c r="G23" s="28">
        <f t="shared" si="0"/>
        <v>0.7</v>
      </c>
    </row>
    <row r="24" ht="17.25" spans="1:7">
      <c r="A24" s="29" t="s">
        <v>16</v>
      </c>
      <c r="B24" s="30"/>
      <c r="C24" s="31"/>
      <c r="D24" s="32"/>
      <c r="E24" s="31"/>
      <c r="F24" s="32"/>
      <c r="G24" s="33">
        <f>SUM(G17:G23)</f>
        <v>10.5</v>
      </c>
    </row>
    <row r="25" spans="1:7">
      <c r="A25" s="24" t="s">
        <v>34</v>
      </c>
      <c r="B25" s="24"/>
      <c r="C25" s="24"/>
      <c r="D25" s="24"/>
      <c r="E25" s="24"/>
      <c r="F25" s="24"/>
      <c r="G25" s="24"/>
    </row>
    <row r="26" spans="1:7">
      <c r="A26" s="20" t="s">
        <v>35</v>
      </c>
      <c r="B26" s="20" t="s">
        <v>36</v>
      </c>
      <c r="C26" s="26" t="s">
        <v>21</v>
      </c>
      <c r="D26" s="27"/>
      <c r="E26" s="26" t="s">
        <v>37</v>
      </c>
      <c r="F26" s="27"/>
      <c r="G26" s="20" t="s">
        <v>38</v>
      </c>
    </row>
    <row r="27" ht="17.25" spans="1:7">
      <c r="A27" s="20"/>
      <c r="B27" s="22"/>
      <c r="C27" s="26"/>
      <c r="D27" s="27"/>
      <c r="E27" s="26"/>
      <c r="F27" s="27"/>
      <c r="G27" s="23">
        <f>C27*E27</f>
        <v>0</v>
      </c>
    </row>
    <row r="28" ht="17.25" spans="1:7">
      <c r="A28" s="20" t="s">
        <v>16</v>
      </c>
      <c r="B28" s="22"/>
      <c r="C28" s="26"/>
      <c r="D28" s="27"/>
      <c r="E28" s="26"/>
      <c r="F28" s="27"/>
      <c r="G28" s="23">
        <f>SUM(G27:G27)</f>
        <v>0</v>
      </c>
    </row>
    <row r="29" spans="1:7">
      <c r="A29" s="14" t="s">
        <v>39</v>
      </c>
      <c r="B29" s="15"/>
      <c r="C29" s="15"/>
      <c r="D29" s="15"/>
      <c r="E29" s="15"/>
      <c r="F29" s="15"/>
      <c r="G29" s="16"/>
    </row>
    <row r="30" spans="1:7">
      <c r="A30" s="20" t="s">
        <v>35</v>
      </c>
      <c r="B30" s="20" t="s">
        <v>36</v>
      </c>
      <c r="C30" s="26" t="s">
        <v>40</v>
      </c>
      <c r="D30" s="27"/>
      <c r="E30" s="26" t="s">
        <v>22</v>
      </c>
      <c r="F30" s="27"/>
      <c r="G30" s="20" t="s">
        <v>13</v>
      </c>
    </row>
    <row r="31" spans="1:7">
      <c r="A31" s="20" t="s">
        <v>41</v>
      </c>
      <c r="B31" s="20" t="s">
        <v>42</v>
      </c>
      <c r="C31" s="26">
        <v>1</v>
      </c>
      <c r="D31" s="27"/>
      <c r="E31" s="26">
        <v>1.74</v>
      </c>
      <c r="F31" s="27"/>
      <c r="G31" s="21">
        <f>C31*E31</f>
        <v>1.74</v>
      </c>
    </row>
    <row r="32" spans="1:7">
      <c r="A32" s="20" t="s">
        <v>43</v>
      </c>
      <c r="B32" s="20" t="s">
        <v>44</v>
      </c>
      <c r="C32" s="26">
        <v>2</v>
      </c>
      <c r="D32" s="27"/>
      <c r="E32" s="26">
        <v>0.75</v>
      </c>
      <c r="F32" s="27"/>
      <c r="G32" s="21">
        <f>C32*E32</f>
        <v>1.5</v>
      </c>
    </row>
    <row r="33" ht="17.25" spans="1:7">
      <c r="A33" s="20" t="s">
        <v>16</v>
      </c>
      <c r="B33" s="34"/>
      <c r="C33" s="26"/>
      <c r="D33" s="27"/>
      <c r="E33" s="26"/>
      <c r="F33" s="27"/>
      <c r="G33" s="23">
        <f>SUM(G31:G32)</f>
        <v>3.24</v>
      </c>
    </row>
    <row r="34" spans="1:7">
      <c r="A34" s="14" t="s">
        <v>45</v>
      </c>
      <c r="B34" s="15"/>
      <c r="C34" s="15"/>
      <c r="D34" s="15"/>
      <c r="E34" s="15"/>
      <c r="F34" s="15"/>
      <c r="G34" s="16"/>
    </row>
    <row r="35" spans="1:7">
      <c r="A35" s="35" t="s">
        <v>46</v>
      </c>
      <c r="B35" s="36"/>
      <c r="C35" s="36"/>
      <c r="D35" s="36"/>
      <c r="E35" s="15"/>
      <c r="F35" s="15"/>
      <c r="G35" s="16"/>
    </row>
    <row r="36" spans="1:7">
      <c r="A36" s="37" t="s">
        <v>47</v>
      </c>
      <c r="B36" s="37" t="s">
        <v>48</v>
      </c>
      <c r="C36" s="37" t="s">
        <v>49</v>
      </c>
      <c r="D36" s="38"/>
      <c r="E36" s="39" t="s">
        <v>50</v>
      </c>
      <c r="F36" s="27"/>
      <c r="G36" s="20" t="s">
        <v>13</v>
      </c>
    </row>
    <row r="37" spans="1:7">
      <c r="A37" s="20" t="s">
        <v>51</v>
      </c>
      <c r="B37" s="20">
        <v>180000</v>
      </c>
      <c r="C37" s="52">
        <v>5</v>
      </c>
      <c r="D37" s="38"/>
      <c r="E37" s="40">
        <v>1</v>
      </c>
      <c r="F37" s="41"/>
      <c r="G37" s="21">
        <f>IFERROR(B37/C37/12/22/8*E37,0)</f>
        <v>17.0454545454545</v>
      </c>
    </row>
    <row r="38" spans="1:7">
      <c r="A38" s="20" t="s">
        <v>77</v>
      </c>
      <c r="B38" s="20">
        <v>138000</v>
      </c>
      <c r="C38" s="26">
        <v>5</v>
      </c>
      <c r="D38" s="27"/>
      <c r="E38" s="39">
        <v>1</v>
      </c>
      <c r="F38" s="27"/>
      <c r="G38" s="21">
        <f>IFERROR(B38/C38/12/22/8*E38,0)</f>
        <v>13.0681818181818</v>
      </c>
    </row>
    <row r="39" spans="1:7">
      <c r="A39" s="26" t="s">
        <v>52</v>
      </c>
      <c r="B39" s="20">
        <v>4000</v>
      </c>
      <c r="C39" s="26">
        <v>5</v>
      </c>
      <c r="D39" s="27"/>
      <c r="E39" s="39">
        <v>1</v>
      </c>
      <c r="F39" s="27"/>
      <c r="G39" s="21">
        <f>IFERROR(B39/C39/12/22/8*E39,0)</f>
        <v>0.378787878787879</v>
      </c>
    </row>
    <row r="40" spans="1:7">
      <c r="A40" s="26" t="s">
        <v>53</v>
      </c>
      <c r="B40" s="20">
        <v>3550</v>
      </c>
      <c r="C40" s="26">
        <v>5</v>
      </c>
      <c r="D40" s="27"/>
      <c r="E40" s="39">
        <v>1</v>
      </c>
      <c r="F40" s="27"/>
      <c r="G40" s="21">
        <f>IFERROR(B40/C40/12/22/8*E40,0)</f>
        <v>0.336174242424242</v>
      </c>
    </row>
    <row r="41" ht="17.25" spans="1:7">
      <c r="A41" s="26" t="s">
        <v>16</v>
      </c>
      <c r="B41" s="34"/>
      <c r="C41" s="26"/>
      <c r="D41" s="27"/>
      <c r="E41" s="39"/>
      <c r="F41" s="27"/>
      <c r="G41" s="23">
        <f>SUM(G37:G40)</f>
        <v>30.8285984848485</v>
      </c>
    </row>
    <row r="42" spans="1:7">
      <c r="A42" s="42" t="s">
        <v>54</v>
      </c>
      <c r="B42" s="43"/>
      <c r="C42" s="43"/>
      <c r="D42" s="43"/>
      <c r="E42" s="43"/>
      <c r="F42" s="43"/>
      <c r="G42" s="44"/>
    </row>
    <row r="43" ht="30" spans="1:7">
      <c r="A43" s="17" t="s">
        <v>35</v>
      </c>
      <c r="B43" s="17" t="s">
        <v>48</v>
      </c>
      <c r="C43" s="18" t="s">
        <v>55</v>
      </c>
      <c r="D43" s="17" t="s">
        <v>56</v>
      </c>
      <c r="E43" s="17" t="s">
        <v>49</v>
      </c>
      <c r="F43" s="17" t="s">
        <v>50</v>
      </c>
      <c r="G43" s="17" t="s">
        <v>13</v>
      </c>
    </row>
    <row r="44" spans="1:7">
      <c r="A44" s="20" t="s">
        <v>57</v>
      </c>
      <c r="B44" s="45">
        <v>222587884.15</v>
      </c>
      <c r="C44" s="20">
        <v>35669.45</v>
      </c>
      <c r="D44" s="20">
        <v>282</v>
      </c>
      <c r="E44" s="20">
        <v>50</v>
      </c>
      <c r="F44" s="20">
        <v>1</v>
      </c>
      <c r="G44" s="21">
        <f>IFERROR(B44/C44/E44/12/22/8*D44*F44,0)</f>
        <v>16.6644236732408</v>
      </c>
    </row>
    <row r="45" spans="1:7">
      <c r="A45" s="20"/>
      <c r="B45" s="20"/>
      <c r="C45" s="20"/>
      <c r="D45" s="20"/>
      <c r="E45" s="20"/>
      <c r="F45" s="20"/>
      <c r="G45" s="21">
        <f>IFERROR(B45/C45/E45/12/22/8*D45*F45,0)</f>
        <v>0</v>
      </c>
    </row>
    <row r="46" ht="17.25" spans="1:7">
      <c r="A46" s="20" t="s">
        <v>16</v>
      </c>
      <c r="B46" s="20"/>
      <c r="C46" s="20"/>
      <c r="D46" s="20"/>
      <c r="E46" s="20"/>
      <c r="F46" s="20"/>
      <c r="G46" s="33">
        <f>SUM(G44:G45)</f>
        <v>16.6644236732408</v>
      </c>
    </row>
    <row r="47" spans="1:7">
      <c r="A47" s="24" t="s">
        <v>58</v>
      </c>
      <c r="B47" s="24"/>
      <c r="C47" s="24"/>
      <c r="D47" s="24"/>
      <c r="E47" s="24"/>
      <c r="F47" s="24"/>
      <c r="G47" s="24"/>
    </row>
    <row r="48" spans="1:7">
      <c r="A48" s="14" t="s">
        <v>59</v>
      </c>
      <c r="B48" s="15"/>
      <c r="C48" s="15"/>
      <c r="D48" s="15"/>
      <c r="E48" s="15"/>
      <c r="F48" s="16"/>
      <c r="G48" s="21">
        <f>(G9+G14+G24+G33+G41+G46)*G49</f>
        <v>65.5673439884561</v>
      </c>
    </row>
    <row r="49" spans="1:7">
      <c r="A49" s="14" t="s">
        <v>60</v>
      </c>
      <c r="B49" s="15"/>
      <c r="C49" s="15"/>
      <c r="D49" s="15"/>
      <c r="E49" s="15"/>
      <c r="F49" s="16"/>
      <c r="G49" s="28">
        <v>0.18</v>
      </c>
    </row>
    <row r="50" spans="1:7">
      <c r="A50" s="46" t="s">
        <v>61</v>
      </c>
      <c r="B50" s="47"/>
      <c r="C50" s="47"/>
      <c r="D50" s="47"/>
      <c r="E50" s="47"/>
      <c r="F50" s="48"/>
      <c r="G50" s="28">
        <f>G51</f>
        <v>0.16</v>
      </c>
    </row>
    <row r="51" spans="1:7">
      <c r="A51" s="14" t="s">
        <v>62</v>
      </c>
      <c r="B51" s="15"/>
      <c r="C51" s="15"/>
      <c r="D51" s="15"/>
      <c r="E51" s="15"/>
      <c r="F51" s="16"/>
      <c r="G51" s="28">
        <v>0.16</v>
      </c>
    </row>
    <row r="52" ht="17.25" spans="1:7">
      <c r="A52" s="49" t="s">
        <v>16</v>
      </c>
      <c r="B52" s="50"/>
      <c r="C52" s="50"/>
      <c r="D52" s="50"/>
      <c r="E52" s="50"/>
      <c r="F52" s="51"/>
      <c r="G52" s="33">
        <f>G48+G50</f>
        <v>65.7273439884561</v>
      </c>
    </row>
    <row r="53" ht="17.25" spans="1:7">
      <c r="A53" s="14" t="s">
        <v>63</v>
      </c>
      <c r="B53" s="15"/>
      <c r="C53" s="15"/>
      <c r="D53" s="15"/>
      <c r="E53" s="15"/>
      <c r="F53" s="16"/>
      <c r="G53" s="23">
        <f>G9+G14+G24+G28+G33+G41+G46+G52</f>
        <v>429.990366146545</v>
      </c>
    </row>
    <row r="54" ht="15" spans="1:7">
      <c r="A54" s="46" t="s">
        <v>64</v>
      </c>
      <c r="B54" s="47"/>
      <c r="C54" s="47"/>
      <c r="D54" s="47"/>
      <c r="E54" s="47"/>
      <c r="F54" s="47"/>
      <c r="G54" s="48"/>
    </row>
    <row r="57" s="7" customFormat="1" ht="14.25" spans="1:7">
      <c r="A57" s="108"/>
      <c r="B57" s="108"/>
    </row>
    <row r="58" s="7" customFormat="1" ht="14.25" spans="1:7">
      <c r="A58" s="108"/>
      <c r="B58" s="108"/>
    </row>
    <row r="59" s="7" customFormat="1" ht="14.25" spans="1:7">
      <c r="A59" s="53"/>
      <c r="B59" s="53"/>
      <c r="C59" s="53"/>
      <c r="D59" s="53"/>
      <c r="E59" s="53"/>
      <c r="F59" s="53"/>
      <c r="G59" s="53"/>
    </row>
    <row r="60" s="53" customFormat="1" ht="11.25"/>
  </sheetData>
  <mergeCells count="78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A15:G15"/>
    <mergeCell ref="C16:D16"/>
    <mergeCell ref="E16:F16"/>
    <mergeCell ref="C17:D17"/>
    <mergeCell ref="E17:F17"/>
    <mergeCell ref="C18:D18"/>
    <mergeCell ref="E18:F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A25:G25"/>
    <mergeCell ref="C26:D26"/>
    <mergeCell ref="E26:F26"/>
    <mergeCell ref="C27:D27"/>
    <mergeCell ref="E27:F27"/>
    <mergeCell ref="C28:D28"/>
    <mergeCell ref="E28:F28"/>
    <mergeCell ref="A29:G29"/>
    <mergeCell ref="C30:D30"/>
    <mergeCell ref="E30:F30"/>
    <mergeCell ref="C31:D31"/>
    <mergeCell ref="E31:F31"/>
    <mergeCell ref="C32:D32"/>
    <mergeCell ref="E32:F32"/>
    <mergeCell ref="C33:D33"/>
    <mergeCell ref="E33:F33"/>
    <mergeCell ref="A34:G34"/>
    <mergeCell ref="A35:G35"/>
    <mergeCell ref="C36:D36"/>
    <mergeCell ref="E36:F36"/>
    <mergeCell ref="C37:D37"/>
    <mergeCell ref="E37:F37"/>
    <mergeCell ref="C38:D38"/>
    <mergeCell ref="E38:F38"/>
    <mergeCell ref="C39:D39"/>
    <mergeCell ref="E39:F39"/>
    <mergeCell ref="C40:D40"/>
    <mergeCell ref="E40:F40"/>
    <mergeCell ref="C41:D41"/>
    <mergeCell ref="E41:F41"/>
    <mergeCell ref="A42:G42"/>
    <mergeCell ref="A47:G47"/>
    <mergeCell ref="A48:F48"/>
    <mergeCell ref="A49:F49"/>
    <mergeCell ref="A50:F50"/>
    <mergeCell ref="A51:F51"/>
    <mergeCell ref="A52:F52"/>
    <mergeCell ref="A53:F53"/>
    <mergeCell ref="A54:G54"/>
  </mergeCells>
  <pageMargins left="0.7" right="0.7" top="0.511805555555556" bottom="0.275" header="0.3" footer="0.3"/>
  <pageSetup paperSize="9" scale="82" orientation="portrait"/>
  <headerFooter/>
  <legacyDrawing r:id="rId2"/>
</worksheet>
</file>

<file path=xl/worksheets/sheet8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75"/>
  <sheetViews>
    <sheetView workbookViewId="0">
      <selection activeCell="A56" sqref="$A56:$XFD74"/>
    </sheetView>
  </sheetViews>
  <sheetFormatPr defaultColWidth="8.75" defaultRowHeight="16.5"/>
  <cols>
    <col min="1" max="1" width="13.3666666666667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244</v>
      </c>
      <c r="C4" s="10" t="s">
        <v>6</v>
      </c>
      <c r="D4" s="11" t="s">
        <v>245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ht="15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2</v>
      </c>
      <c r="C7" s="18">
        <v>2</v>
      </c>
      <c r="D7" s="19"/>
      <c r="E7" s="18">
        <v>96.35</v>
      </c>
      <c r="F7" s="19"/>
      <c r="G7" s="21">
        <f>B7*C7*E7</f>
        <v>385.4</v>
      </c>
    </row>
    <row r="8" ht="16.15" customHeight="1" spans="1:12">
      <c r="A8" s="20" t="s">
        <v>15</v>
      </c>
      <c r="B8" s="20">
        <v>3</v>
      </c>
      <c r="C8" s="18">
        <v>2</v>
      </c>
      <c r="D8" s="19"/>
      <c r="E8" s="18">
        <v>206.68</v>
      </c>
      <c r="F8" s="19"/>
      <c r="G8" s="21">
        <f>B8*C8*E8</f>
        <v>1240.08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1625.48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ht="17.25" spans="1:12">
      <c r="A13" s="20"/>
      <c r="B13" s="22"/>
      <c r="C13" s="26"/>
      <c r="D13" s="27"/>
      <c r="E13" s="26"/>
      <c r="F13" s="27"/>
      <c r="G13" s="28">
        <f>C13*E13</f>
        <v>0</v>
      </c>
    </row>
    <row r="14" ht="17.25" spans="1:12">
      <c r="A14" s="20" t="s">
        <v>16</v>
      </c>
      <c r="B14" s="22"/>
      <c r="C14" s="26"/>
      <c r="D14" s="27"/>
      <c r="E14" s="26"/>
      <c r="F14" s="27"/>
      <c r="G14" s="28">
        <f>SUM(G13:G13)</f>
        <v>0</v>
      </c>
    </row>
    <row r="15" spans="1:12">
      <c r="A15" s="14" t="s">
        <v>23</v>
      </c>
      <c r="B15" s="15"/>
      <c r="C15" s="15"/>
      <c r="D15" s="15"/>
      <c r="E15" s="15"/>
      <c r="F15" s="15"/>
      <c r="G15" s="16"/>
    </row>
    <row r="16" ht="15" customHeight="1" spans="1:12">
      <c r="A16" s="20" t="s">
        <v>19</v>
      </c>
      <c r="B16" s="20" t="s">
        <v>20</v>
      </c>
      <c r="C16" s="26" t="s">
        <v>21</v>
      </c>
      <c r="D16" s="27"/>
      <c r="E16" s="26" t="s">
        <v>22</v>
      </c>
      <c r="F16" s="27"/>
      <c r="G16" s="20" t="s">
        <v>13</v>
      </c>
    </row>
    <row r="17" spans="1:7">
      <c r="A17" s="20" t="s">
        <v>30</v>
      </c>
      <c r="B17" s="20" t="s">
        <v>31</v>
      </c>
      <c r="C17" s="26">
        <v>0.5</v>
      </c>
      <c r="D17" s="27"/>
      <c r="E17" s="26">
        <v>5.7</v>
      </c>
      <c r="F17" s="27"/>
      <c r="G17" s="28">
        <f t="shared" ref="G17:G28" si="0">C17*E17</f>
        <v>2.85</v>
      </c>
    </row>
    <row r="18" spans="1:7">
      <c r="A18" s="20" t="s">
        <v>105</v>
      </c>
      <c r="B18" s="20" t="s">
        <v>31</v>
      </c>
      <c r="C18" s="26">
        <v>0.5</v>
      </c>
      <c r="D18" s="27"/>
      <c r="E18" s="26">
        <v>6</v>
      </c>
      <c r="F18" s="27"/>
      <c r="G18" s="28">
        <f t="shared" si="0"/>
        <v>3</v>
      </c>
    </row>
    <row r="19" spans="1:7">
      <c r="A19" s="20" t="s">
        <v>32</v>
      </c>
      <c r="B19" s="20" t="s">
        <v>33</v>
      </c>
      <c r="C19" s="26">
        <v>1</v>
      </c>
      <c r="D19" s="27"/>
      <c r="E19" s="26">
        <v>0.38</v>
      </c>
      <c r="F19" s="27"/>
      <c r="G19" s="28">
        <f t="shared" si="0"/>
        <v>0.38</v>
      </c>
    </row>
    <row r="20" spans="1:7">
      <c r="A20" s="29" t="s">
        <v>80</v>
      </c>
      <c r="B20" s="29" t="s">
        <v>33</v>
      </c>
      <c r="C20" s="26">
        <v>3</v>
      </c>
      <c r="D20" s="27"/>
      <c r="E20" s="31">
        <v>0.7</v>
      </c>
      <c r="F20" s="32"/>
      <c r="G20" s="28">
        <f t="shared" si="0"/>
        <v>2.1</v>
      </c>
    </row>
    <row r="21" ht="17.25" spans="1:7">
      <c r="A21" s="29" t="s">
        <v>127</v>
      </c>
      <c r="B21" s="30" t="s">
        <v>25</v>
      </c>
      <c r="C21" s="26">
        <v>2</v>
      </c>
      <c r="D21" s="27"/>
      <c r="E21" s="31">
        <v>1.8</v>
      </c>
      <c r="F21" s="32"/>
      <c r="G21" s="28">
        <f t="shared" si="0"/>
        <v>3.6</v>
      </c>
    </row>
    <row r="22" ht="17.25" spans="1:7">
      <c r="A22" s="29" t="s">
        <v>104</v>
      </c>
      <c r="B22" s="30" t="s">
        <v>33</v>
      </c>
      <c r="C22" s="26">
        <v>3</v>
      </c>
      <c r="D22" s="27"/>
      <c r="E22" s="31">
        <v>0.6</v>
      </c>
      <c r="F22" s="32"/>
      <c r="G22" s="28">
        <f t="shared" si="0"/>
        <v>1.8</v>
      </c>
    </row>
    <row r="23" ht="17.25" spans="1:7">
      <c r="A23" s="29" t="s">
        <v>16</v>
      </c>
      <c r="B23" s="30"/>
      <c r="C23" s="31"/>
      <c r="D23" s="32"/>
      <c r="E23" s="31"/>
      <c r="F23" s="32"/>
      <c r="G23" s="33">
        <f>SUM(G17:G22)</f>
        <v>13.73</v>
      </c>
    </row>
    <row r="24" spans="1:7">
      <c r="A24" s="24" t="s">
        <v>34</v>
      </c>
      <c r="B24" s="24"/>
      <c r="C24" s="24"/>
      <c r="D24" s="24"/>
      <c r="E24" s="24"/>
      <c r="F24" s="24"/>
      <c r="G24" s="24"/>
    </row>
    <row r="25" spans="1:7">
      <c r="A25" s="20" t="s">
        <v>35</v>
      </c>
      <c r="B25" s="20" t="s">
        <v>36</v>
      </c>
      <c r="C25" s="26" t="s">
        <v>21</v>
      </c>
      <c r="D25" s="27"/>
      <c r="E25" s="26" t="s">
        <v>37</v>
      </c>
      <c r="F25" s="27"/>
      <c r="G25" s="20" t="s">
        <v>38</v>
      </c>
    </row>
    <row r="26" ht="17.25" spans="1:7">
      <c r="A26" s="20"/>
      <c r="B26" s="22"/>
      <c r="C26" s="26"/>
      <c r="D26" s="27"/>
      <c r="E26" s="26"/>
      <c r="F26" s="27"/>
      <c r="G26" s="23">
        <f>C26*E26</f>
        <v>0</v>
      </c>
    </row>
    <row r="27" ht="17.25" spans="1:7">
      <c r="A27" s="20" t="s">
        <v>16</v>
      </c>
      <c r="B27" s="22"/>
      <c r="C27" s="26"/>
      <c r="D27" s="27"/>
      <c r="E27" s="26"/>
      <c r="F27" s="27"/>
      <c r="G27" s="23">
        <f>SUM(G26:G26)</f>
        <v>0</v>
      </c>
    </row>
    <row r="28" spans="1:7">
      <c r="A28" s="14" t="s">
        <v>39</v>
      </c>
      <c r="B28" s="15"/>
      <c r="C28" s="15"/>
      <c r="D28" s="15"/>
      <c r="E28" s="15"/>
      <c r="F28" s="15"/>
      <c r="G28" s="16"/>
    </row>
    <row r="29" spans="1:7">
      <c r="A29" s="20" t="s">
        <v>35</v>
      </c>
      <c r="B29" s="20" t="s">
        <v>36</v>
      </c>
      <c r="C29" s="26" t="s">
        <v>40</v>
      </c>
      <c r="D29" s="27"/>
      <c r="E29" s="26" t="s">
        <v>22</v>
      </c>
      <c r="F29" s="27"/>
      <c r="G29" s="20" t="s">
        <v>13</v>
      </c>
    </row>
    <row r="30" spans="1:7">
      <c r="A30" s="20" t="s">
        <v>41</v>
      </c>
      <c r="B30" s="20" t="s">
        <v>42</v>
      </c>
      <c r="C30" s="26">
        <v>1</v>
      </c>
      <c r="D30" s="27"/>
      <c r="E30" s="26">
        <v>1.74</v>
      </c>
      <c r="F30" s="27"/>
      <c r="G30" s="21">
        <f>C30*E30</f>
        <v>1.74</v>
      </c>
    </row>
    <row r="31" spans="1:7">
      <c r="A31" s="20" t="s">
        <v>43</v>
      </c>
      <c r="B31" s="20" t="s">
        <v>44</v>
      </c>
      <c r="C31" s="26">
        <v>3</v>
      </c>
      <c r="D31" s="27"/>
      <c r="E31" s="26">
        <v>0.75</v>
      </c>
      <c r="F31" s="27"/>
      <c r="G31" s="21">
        <f>C31*E31</f>
        <v>2.25</v>
      </c>
    </row>
    <row r="32" ht="17.25" spans="1:7">
      <c r="A32" s="20" t="s">
        <v>16</v>
      </c>
      <c r="B32" s="34"/>
      <c r="C32" s="26"/>
      <c r="D32" s="27"/>
      <c r="E32" s="26"/>
      <c r="F32" s="27"/>
      <c r="G32" s="23">
        <f>SUM(G30:G31)</f>
        <v>3.99</v>
      </c>
    </row>
    <row r="33" spans="1:7">
      <c r="A33" s="14" t="s">
        <v>45</v>
      </c>
      <c r="B33" s="15"/>
      <c r="C33" s="15"/>
      <c r="D33" s="15"/>
      <c r="E33" s="15"/>
      <c r="F33" s="15"/>
      <c r="G33" s="16"/>
    </row>
    <row r="34" spans="1:7">
      <c r="A34" s="35" t="s">
        <v>46</v>
      </c>
      <c r="B34" s="36"/>
      <c r="C34" s="36"/>
      <c r="D34" s="36"/>
      <c r="E34" s="15"/>
      <c r="F34" s="15"/>
      <c r="G34" s="16"/>
    </row>
    <row r="35" spans="1:7">
      <c r="A35" s="37" t="s">
        <v>47</v>
      </c>
      <c r="B35" s="37" t="s">
        <v>48</v>
      </c>
      <c r="C35" s="37" t="s">
        <v>49</v>
      </c>
      <c r="D35" s="38"/>
      <c r="E35" s="39" t="s">
        <v>50</v>
      </c>
      <c r="F35" s="27"/>
      <c r="G35" s="20" t="s">
        <v>13</v>
      </c>
    </row>
    <row r="36" spans="1:7">
      <c r="A36" s="20" t="s">
        <v>51</v>
      </c>
      <c r="B36" s="20">
        <v>180000</v>
      </c>
      <c r="C36" s="52">
        <v>5</v>
      </c>
      <c r="D36" s="38"/>
      <c r="E36" s="40">
        <v>2</v>
      </c>
      <c r="F36" s="41"/>
      <c r="G36" s="21">
        <f t="shared" ref="G36:G42" si="1">IFERROR(B36/C36/12/22/8*E36,0)</f>
        <v>34.0909090909091</v>
      </c>
    </row>
    <row r="37" spans="1:7">
      <c r="A37" s="20" t="s">
        <v>77</v>
      </c>
      <c r="B37" s="20">
        <v>138000</v>
      </c>
      <c r="C37" s="26">
        <v>5</v>
      </c>
      <c r="D37" s="27"/>
      <c r="E37" s="40">
        <v>2</v>
      </c>
      <c r="F37" s="41"/>
      <c r="G37" s="21">
        <f t="shared" si="1"/>
        <v>26.1363636363636</v>
      </c>
    </row>
    <row r="38" spans="1:7">
      <c r="A38" s="26" t="s">
        <v>92</v>
      </c>
      <c r="B38" s="20">
        <v>88500</v>
      </c>
      <c r="C38" s="26">
        <v>5</v>
      </c>
      <c r="D38" s="27"/>
      <c r="E38" s="40">
        <v>2</v>
      </c>
      <c r="F38" s="41"/>
      <c r="G38" s="21">
        <f t="shared" si="1"/>
        <v>16.7613636363636</v>
      </c>
    </row>
    <row r="39" spans="1:7">
      <c r="A39" s="26" t="s">
        <v>86</v>
      </c>
      <c r="B39" s="20">
        <v>1188</v>
      </c>
      <c r="C39" s="26">
        <v>5</v>
      </c>
      <c r="D39" s="27"/>
      <c r="E39" s="40">
        <v>2</v>
      </c>
      <c r="F39" s="41"/>
      <c r="G39" s="21">
        <f t="shared" si="1"/>
        <v>0.225</v>
      </c>
    </row>
    <row r="40" spans="1:7">
      <c r="A40" s="26" t="s">
        <v>52</v>
      </c>
      <c r="B40" s="20">
        <v>4000</v>
      </c>
      <c r="C40" s="26">
        <v>5</v>
      </c>
      <c r="D40" s="27"/>
      <c r="E40" s="40">
        <v>2</v>
      </c>
      <c r="F40" s="41"/>
      <c r="G40" s="21">
        <f t="shared" si="1"/>
        <v>0.757575757575758</v>
      </c>
    </row>
    <row r="41" spans="1:7">
      <c r="A41" s="26" t="s">
        <v>53</v>
      </c>
      <c r="B41" s="20">
        <v>3550</v>
      </c>
      <c r="C41" s="26">
        <v>5</v>
      </c>
      <c r="D41" s="27"/>
      <c r="E41" s="40">
        <v>2</v>
      </c>
      <c r="F41" s="41"/>
      <c r="G41" s="21">
        <f t="shared" si="1"/>
        <v>0.672348484848485</v>
      </c>
    </row>
    <row r="42" spans="1:7">
      <c r="A42" s="26" t="s">
        <v>87</v>
      </c>
      <c r="B42" s="20">
        <v>5000</v>
      </c>
      <c r="C42" s="26">
        <v>5</v>
      </c>
      <c r="D42" s="27"/>
      <c r="E42" s="40">
        <v>2</v>
      </c>
      <c r="F42" s="41"/>
      <c r="G42" s="21">
        <f t="shared" si="1"/>
        <v>0.946969696969697</v>
      </c>
    </row>
    <row r="43" ht="17.25" spans="1:7">
      <c r="A43" s="26" t="s">
        <v>16</v>
      </c>
      <c r="B43" s="34"/>
      <c r="C43" s="26"/>
      <c r="D43" s="27"/>
      <c r="E43" s="39"/>
      <c r="F43" s="27"/>
      <c r="G43" s="23">
        <f>SUM(G36:G42)</f>
        <v>79.5905303030303</v>
      </c>
    </row>
    <row r="44" spans="1:7">
      <c r="A44" s="42" t="s">
        <v>54</v>
      </c>
      <c r="B44" s="43"/>
      <c r="C44" s="43"/>
      <c r="D44" s="43"/>
      <c r="E44" s="43"/>
      <c r="F44" s="43"/>
      <c r="G44" s="44"/>
    </row>
    <row r="45" ht="30" spans="1:7">
      <c r="A45" s="17" t="s">
        <v>35</v>
      </c>
      <c r="B45" s="17" t="s">
        <v>48</v>
      </c>
      <c r="C45" s="18" t="s">
        <v>55</v>
      </c>
      <c r="D45" s="17" t="s">
        <v>56</v>
      </c>
      <c r="E45" s="17" t="s">
        <v>49</v>
      </c>
      <c r="F45" s="17" t="s">
        <v>50</v>
      </c>
      <c r="G45" s="17" t="s">
        <v>13</v>
      </c>
    </row>
    <row r="46" ht="15" spans="1:7">
      <c r="A46" s="20" t="s">
        <v>88</v>
      </c>
      <c r="B46" s="45">
        <v>46244103.63</v>
      </c>
      <c r="C46" s="20">
        <v>13777</v>
      </c>
      <c r="D46" s="20">
        <v>580</v>
      </c>
      <c r="E46" s="20">
        <v>50</v>
      </c>
      <c r="F46" s="20">
        <v>2</v>
      </c>
      <c r="G46" s="21">
        <f>IFERROR(B46/C46/E46/12/22/8*D46*F46,0)</f>
        <v>36.8719221668855</v>
      </c>
    </row>
    <row r="47" ht="17.25" spans="1:7">
      <c r="A47" s="20" t="s">
        <v>16</v>
      </c>
      <c r="B47" s="20"/>
      <c r="C47" s="20"/>
      <c r="D47" s="20"/>
      <c r="E47" s="20"/>
      <c r="F47" s="20"/>
      <c r="G47" s="33">
        <f>SUM(G46:G46)</f>
        <v>36.8719221668855</v>
      </c>
    </row>
    <row r="48" ht="15" spans="1:7">
      <c r="A48" s="24" t="s">
        <v>58</v>
      </c>
      <c r="B48" s="24"/>
      <c r="C48" s="24"/>
      <c r="D48" s="24"/>
      <c r="E48" s="24"/>
      <c r="F48" s="24"/>
      <c r="G48" s="24"/>
    </row>
    <row r="49" spans="1:7">
      <c r="A49" s="14" t="s">
        <v>59</v>
      </c>
      <c r="B49" s="15"/>
      <c r="C49" s="15"/>
      <c r="D49" s="15"/>
      <c r="E49" s="15"/>
      <c r="F49" s="16"/>
      <c r="G49" s="21">
        <f>(G9+G27+G14+G23+G32+G43+G47)*G50</f>
        <v>316.739241444585</v>
      </c>
    </row>
    <row r="50" spans="1:7">
      <c r="A50" s="14" t="s">
        <v>60</v>
      </c>
      <c r="B50" s="15"/>
      <c r="C50" s="15"/>
      <c r="D50" s="15"/>
      <c r="E50" s="15"/>
      <c r="F50" s="16"/>
      <c r="G50" s="28">
        <v>0.18</v>
      </c>
    </row>
    <row r="51" spans="1:7">
      <c r="A51" s="46" t="s">
        <v>61</v>
      </c>
      <c r="B51" s="47"/>
      <c r="C51" s="47"/>
      <c r="D51" s="47"/>
      <c r="E51" s="47"/>
      <c r="F51" s="48"/>
      <c r="G51" s="28">
        <f>G52</f>
        <v>0.16</v>
      </c>
    </row>
    <row r="52" spans="1:7">
      <c r="A52" s="14" t="s">
        <v>62</v>
      </c>
      <c r="B52" s="15"/>
      <c r="C52" s="15"/>
      <c r="D52" s="15"/>
      <c r="E52" s="15"/>
      <c r="F52" s="16"/>
      <c r="G52" s="28">
        <v>0.16</v>
      </c>
    </row>
    <row r="53" ht="17.25" spans="1:7">
      <c r="A53" s="49" t="s">
        <v>16</v>
      </c>
      <c r="B53" s="50"/>
      <c r="C53" s="50"/>
      <c r="D53" s="50"/>
      <c r="E53" s="50"/>
      <c r="F53" s="51"/>
      <c r="G53" s="33">
        <f>G49+G52</f>
        <v>316.899241444585</v>
      </c>
    </row>
    <row r="54" ht="17.25" spans="1:7">
      <c r="A54" s="14" t="s">
        <v>63</v>
      </c>
      <c r="B54" s="15"/>
      <c r="C54" s="15"/>
      <c r="D54" s="15"/>
      <c r="E54" s="15"/>
      <c r="F54" s="16"/>
      <c r="G54" s="23">
        <f>G9+G27+G14+G23+G32+G43+G47+G53</f>
        <v>2076.5616939145</v>
      </c>
    </row>
    <row r="55" ht="15" spans="1:7">
      <c r="A55" s="46" t="s">
        <v>64</v>
      </c>
      <c r="B55" s="47"/>
      <c r="C55" s="47"/>
      <c r="D55" s="47"/>
      <c r="E55" s="47"/>
      <c r="F55" s="47"/>
      <c r="G55" s="48"/>
    </row>
    <row r="75" ht="13.5"/>
  </sheetData>
  <mergeCells count="82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A15:G15"/>
    <mergeCell ref="C16:D16"/>
    <mergeCell ref="E16:F16"/>
    <mergeCell ref="C17:D17"/>
    <mergeCell ref="E17:F17"/>
    <mergeCell ref="C18:D18"/>
    <mergeCell ref="E18:F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A24:G24"/>
    <mergeCell ref="C25:D25"/>
    <mergeCell ref="E25:F25"/>
    <mergeCell ref="C26:D26"/>
    <mergeCell ref="E26:F26"/>
    <mergeCell ref="C27:D27"/>
    <mergeCell ref="E27:F27"/>
    <mergeCell ref="A28:G28"/>
    <mergeCell ref="C29:D29"/>
    <mergeCell ref="E29:F29"/>
    <mergeCell ref="C30:D30"/>
    <mergeCell ref="E30:F30"/>
    <mergeCell ref="C31:D31"/>
    <mergeCell ref="E31:F31"/>
    <mergeCell ref="C32:D32"/>
    <mergeCell ref="E32:F32"/>
    <mergeCell ref="A33:G33"/>
    <mergeCell ref="A34:G34"/>
    <mergeCell ref="C35:D35"/>
    <mergeCell ref="E35:F35"/>
    <mergeCell ref="C36:D36"/>
    <mergeCell ref="E36:F36"/>
    <mergeCell ref="C37:D37"/>
    <mergeCell ref="E37:F37"/>
    <mergeCell ref="C38:D38"/>
    <mergeCell ref="E38:F38"/>
    <mergeCell ref="C39:D39"/>
    <mergeCell ref="E39:F39"/>
    <mergeCell ref="C40:D40"/>
    <mergeCell ref="E40:F40"/>
    <mergeCell ref="C41:D41"/>
    <mergeCell ref="E41:F41"/>
    <mergeCell ref="C42:D42"/>
    <mergeCell ref="E42:F42"/>
    <mergeCell ref="C43:D43"/>
    <mergeCell ref="E43:F43"/>
    <mergeCell ref="A44:G44"/>
    <mergeCell ref="A48:G48"/>
    <mergeCell ref="A49:F49"/>
    <mergeCell ref="A50:F50"/>
    <mergeCell ref="A51:F51"/>
    <mergeCell ref="A52:F52"/>
    <mergeCell ref="A53:F53"/>
    <mergeCell ref="A54:F54"/>
    <mergeCell ref="A55:G55"/>
  </mergeCells>
  <pageMargins left="0.7" right="0.7" top="0.75" bottom="0.75" header="0.3" footer="0.3"/>
  <pageSetup paperSize="9" scale="77" orientation="portrait"/>
  <headerFooter/>
  <legacyDrawing r:id="rId2"/>
</worksheet>
</file>

<file path=xl/worksheets/sheet8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55"/>
  <sheetViews>
    <sheetView topLeftCell="A34" workbookViewId="0">
      <selection activeCell="A34" sqref="$A1:$XFD1048576"/>
    </sheetView>
  </sheetViews>
  <sheetFormatPr defaultColWidth="8.75" defaultRowHeight="16.5"/>
  <cols>
    <col min="1" max="1" width="13.3666666666667" style="54" customWidth="1"/>
    <col min="2" max="2" width="16" style="54" customWidth="1"/>
    <col min="3" max="3" width="10.8666666666667" style="54" customWidth="1"/>
    <col min="4" max="4" width="10.3666666666667" style="54" customWidth="1"/>
    <col min="5" max="5" width="11.3666666666667" style="54" customWidth="1"/>
    <col min="6" max="6" width="11.1333333333333" style="54" customWidth="1"/>
    <col min="7" max="7" width="15.1333333333333" style="54" customWidth="1"/>
    <col min="8" max="8" width="8.75" style="54"/>
    <col min="9" max="9" width="10.25" style="54" customWidth="1"/>
    <col min="10" max="11" width="8.75" style="54"/>
    <col min="12" max="12" width="9" style="54" customWidth="1"/>
    <col min="13" max="16384" width="8.75" style="54"/>
  </cols>
  <sheetData>
    <row r="1" spans="1:12">
      <c r="A1" s="54" t="s">
        <v>0</v>
      </c>
    </row>
    <row r="2" ht="25.5" customHeight="1" spans="1:12">
      <c r="A2" s="55" t="s">
        <v>1</v>
      </c>
      <c r="B2" s="55"/>
      <c r="C2" s="55"/>
      <c r="D2" s="55"/>
      <c r="E2" s="55"/>
      <c r="F2" s="55"/>
      <c r="G2" s="55"/>
      <c r="H2" s="56"/>
      <c r="I2" s="56"/>
      <c r="J2" s="56"/>
      <c r="K2" s="56"/>
      <c r="L2" s="56"/>
    </row>
    <row r="3" ht="30" customHeight="1" spans="1:12">
      <c r="A3" s="57" t="s">
        <v>2</v>
      </c>
      <c r="B3" s="58" t="s">
        <v>3</v>
      </c>
      <c r="C3" s="58"/>
      <c r="D3" s="58"/>
      <c r="E3" s="58"/>
      <c r="F3" s="58"/>
      <c r="G3" s="59"/>
      <c r="H3" s="60"/>
      <c r="I3" s="60"/>
      <c r="J3" s="60"/>
      <c r="K3" s="60"/>
    </row>
    <row r="4" spans="1:12">
      <c r="A4" s="61" t="s">
        <v>4</v>
      </c>
      <c r="B4" s="62" t="s">
        <v>246</v>
      </c>
      <c r="C4" s="63" t="s">
        <v>6</v>
      </c>
      <c r="D4" s="64" t="s">
        <v>247</v>
      </c>
      <c r="E4" s="64"/>
      <c r="F4" s="64"/>
      <c r="G4" s="65"/>
      <c r="H4" s="66"/>
      <c r="I4" s="66"/>
      <c r="J4" s="66"/>
      <c r="K4" s="66"/>
    </row>
    <row r="5" ht="16.15" customHeight="1" spans="1:12">
      <c r="A5" s="67" t="s">
        <v>8</v>
      </c>
      <c r="B5" s="68"/>
      <c r="C5" s="68"/>
      <c r="D5" s="68"/>
      <c r="E5" s="68"/>
      <c r="F5" s="68"/>
      <c r="G5" s="69"/>
    </row>
    <row r="6" ht="15" spans="1:12">
      <c r="A6" s="70" t="s">
        <v>9</v>
      </c>
      <c r="B6" s="70" t="s">
        <v>10</v>
      </c>
      <c r="C6" s="71" t="s">
        <v>11</v>
      </c>
      <c r="D6" s="72"/>
      <c r="E6" s="71" t="s">
        <v>12</v>
      </c>
      <c r="F6" s="72"/>
      <c r="G6" s="70" t="s">
        <v>13</v>
      </c>
    </row>
    <row r="7" ht="16.15" customHeight="1" spans="1:12">
      <c r="A7" s="73" t="s">
        <v>14</v>
      </c>
      <c r="B7" s="73">
        <v>2</v>
      </c>
      <c r="C7" s="71">
        <v>2</v>
      </c>
      <c r="D7" s="72"/>
      <c r="E7" s="71">
        <v>96.35</v>
      </c>
      <c r="F7" s="72"/>
      <c r="G7" s="74">
        <f>B7*C7*E7</f>
        <v>385.4</v>
      </c>
    </row>
    <row r="8" ht="16.15" customHeight="1" spans="1:12">
      <c r="A8" s="73" t="s">
        <v>15</v>
      </c>
      <c r="B8" s="73">
        <v>3</v>
      </c>
      <c r="C8" s="71">
        <v>2</v>
      </c>
      <c r="D8" s="72"/>
      <c r="E8" s="71">
        <v>206.68</v>
      </c>
      <c r="F8" s="72"/>
      <c r="G8" s="74">
        <f>B8*C8*E8</f>
        <v>1240.08</v>
      </c>
    </row>
    <row r="9" ht="16.15" customHeight="1" spans="1:12">
      <c r="A9" s="73" t="s">
        <v>16</v>
      </c>
      <c r="B9" s="73"/>
      <c r="C9" s="71"/>
      <c r="D9" s="72"/>
      <c r="E9" s="71"/>
      <c r="F9" s="72"/>
      <c r="G9" s="75">
        <f>SUM(G7:G8)</f>
        <v>1625.48</v>
      </c>
    </row>
    <row r="10" ht="16.15" customHeight="1" spans="1:12">
      <c r="A10" s="76" t="s">
        <v>17</v>
      </c>
      <c r="B10" s="76"/>
      <c r="C10" s="76"/>
      <c r="D10" s="76"/>
      <c r="E10" s="76"/>
      <c r="F10" s="76"/>
      <c r="G10" s="76"/>
    </row>
    <row r="11" ht="16.15" customHeight="1" spans="1:12">
      <c r="A11" s="77" t="s">
        <v>18</v>
      </c>
      <c r="B11" s="77"/>
      <c r="C11" s="77"/>
      <c r="D11" s="77"/>
      <c r="E11" s="77"/>
      <c r="F11" s="77"/>
      <c r="G11" s="77"/>
    </row>
    <row r="12" ht="16.15" customHeight="1" spans="1:12">
      <c r="A12" s="73" t="s">
        <v>19</v>
      </c>
      <c r="B12" s="73" t="s">
        <v>20</v>
      </c>
      <c r="C12" s="78" t="s">
        <v>21</v>
      </c>
      <c r="D12" s="79"/>
      <c r="E12" s="78" t="s">
        <v>22</v>
      </c>
      <c r="F12" s="79"/>
      <c r="G12" s="73" t="s">
        <v>13</v>
      </c>
    </row>
    <row r="13" ht="17.25" spans="1:12">
      <c r="A13" s="73"/>
      <c r="B13" s="81"/>
      <c r="C13" s="78"/>
      <c r="D13" s="79"/>
      <c r="E13" s="78"/>
      <c r="F13" s="79"/>
      <c r="G13" s="80">
        <f>C13*E13</f>
        <v>0</v>
      </c>
    </row>
    <row r="14" ht="17.25" spans="1:12">
      <c r="A14" s="73" t="s">
        <v>16</v>
      </c>
      <c r="B14" s="81"/>
      <c r="C14" s="78"/>
      <c r="D14" s="79"/>
      <c r="E14" s="78"/>
      <c r="F14" s="79"/>
      <c r="G14" s="80">
        <f>SUM(G13:G13)</f>
        <v>0</v>
      </c>
    </row>
    <row r="15" spans="1:12">
      <c r="A15" s="67" t="s">
        <v>23</v>
      </c>
      <c r="B15" s="68"/>
      <c r="C15" s="68"/>
      <c r="D15" s="68"/>
      <c r="E15" s="68"/>
      <c r="F15" s="68"/>
      <c r="G15" s="69"/>
    </row>
    <row r="16" ht="15" customHeight="1" spans="1:12">
      <c r="A16" s="73" t="s">
        <v>19</v>
      </c>
      <c r="B16" s="73" t="s">
        <v>20</v>
      </c>
      <c r="C16" s="78" t="s">
        <v>21</v>
      </c>
      <c r="D16" s="79"/>
      <c r="E16" s="78" t="s">
        <v>22</v>
      </c>
      <c r="F16" s="79"/>
      <c r="G16" s="73" t="s">
        <v>13</v>
      </c>
    </row>
    <row r="17" spans="1:7">
      <c r="A17" s="73" t="s">
        <v>30</v>
      </c>
      <c r="B17" s="73" t="s">
        <v>31</v>
      </c>
      <c r="C17" s="78">
        <v>0.5</v>
      </c>
      <c r="D17" s="79"/>
      <c r="E17" s="78">
        <v>5.7</v>
      </c>
      <c r="F17" s="79"/>
      <c r="G17" s="80">
        <f t="shared" ref="G17:G28" si="0">C17*E17</f>
        <v>2.85</v>
      </c>
    </row>
    <row r="18" spans="1:7">
      <c r="A18" s="73" t="s">
        <v>105</v>
      </c>
      <c r="B18" s="73" t="s">
        <v>31</v>
      </c>
      <c r="C18" s="78">
        <v>0.5</v>
      </c>
      <c r="D18" s="79"/>
      <c r="E18" s="78">
        <v>6</v>
      </c>
      <c r="F18" s="79"/>
      <c r="G18" s="80">
        <f t="shared" si="0"/>
        <v>3</v>
      </c>
    </row>
    <row r="19" spans="1:7">
      <c r="A19" s="73" t="s">
        <v>32</v>
      </c>
      <c r="B19" s="73" t="s">
        <v>33</v>
      </c>
      <c r="C19" s="78">
        <v>1</v>
      </c>
      <c r="D19" s="79"/>
      <c r="E19" s="78">
        <v>0.38</v>
      </c>
      <c r="F19" s="79"/>
      <c r="G19" s="80">
        <f t="shared" si="0"/>
        <v>0.38</v>
      </c>
    </row>
    <row r="20" spans="1:7">
      <c r="A20" s="82" t="s">
        <v>80</v>
      </c>
      <c r="B20" s="82" t="s">
        <v>33</v>
      </c>
      <c r="C20" s="78">
        <v>5</v>
      </c>
      <c r="D20" s="79"/>
      <c r="E20" s="84">
        <v>0.7</v>
      </c>
      <c r="F20" s="85"/>
      <c r="G20" s="80">
        <f t="shared" si="0"/>
        <v>3.5</v>
      </c>
    </row>
    <row r="21" ht="17.25" spans="1:7">
      <c r="A21" s="82" t="s">
        <v>127</v>
      </c>
      <c r="B21" s="83" t="s">
        <v>25</v>
      </c>
      <c r="C21" s="78">
        <v>2</v>
      </c>
      <c r="D21" s="79"/>
      <c r="E21" s="84">
        <v>1.8</v>
      </c>
      <c r="F21" s="85"/>
      <c r="G21" s="80">
        <f t="shared" si="0"/>
        <v>3.6</v>
      </c>
    </row>
    <row r="22" ht="17.25" spans="1:7">
      <c r="A22" s="82" t="s">
        <v>104</v>
      </c>
      <c r="B22" s="83" t="s">
        <v>33</v>
      </c>
      <c r="C22" s="78">
        <v>3</v>
      </c>
      <c r="D22" s="79"/>
      <c r="E22" s="84">
        <v>0.6</v>
      </c>
      <c r="F22" s="85"/>
      <c r="G22" s="80">
        <f t="shared" si="0"/>
        <v>1.8</v>
      </c>
    </row>
    <row r="23" ht="17.25" spans="1:7">
      <c r="A23" s="82" t="s">
        <v>16</v>
      </c>
      <c r="B23" s="83"/>
      <c r="C23" s="84"/>
      <c r="D23" s="85"/>
      <c r="E23" s="84"/>
      <c r="F23" s="85"/>
      <c r="G23" s="86">
        <f>SUM(G17:G22)</f>
        <v>15.13</v>
      </c>
    </row>
    <row r="24" spans="1:7">
      <c r="A24" s="76" t="s">
        <v>34</v>
      </c>
      <c r="B24" s="76"/>
      <c r="C24" s="76"/>
      <c r="D24" s="76"/>
      <c r="E24" s="76"/>
      <c r="F24" s="76"/>
      <c r="G24" s="76"/>
    </row>
    <row r="25" spans="1:7">
      <c r="A25" s="73" t="s">
        <v>35</v>
      </c>
      <c r="B25" s="73" t="s">
        <v>36</v>
      </c>
      <c r="C25" s="78" t="s">
        <v>21</v>
      </c>
      <c r="D25" s="79"/>
      <c r="E25" s="78" t="s">
        <v>37</v>
      </c>
      <c r="F25" s="79"/>
      <c r="G25" s="73" t="s">
        <v>38</v>
      </c>
    </row>
    <row r="26" ht="17.25" spans="1:7">
      <c r="A26" s="73"/>
      <c r="B26" s="81"/>
      <c r="C26" s="78"/>
      <c r="D26" s="79"/>
      <c r="E26" s="78"/>
      <c r="F26" s="79"/>
      <c r="G26" s="75">
        <f>C26*E26</f>
        <v>0</v>
      </c>
    </row>
    <row r="27" ht="17.25" spans="1:7">
      <c r="A27" s="73" t="s">
        <v>16</v>
      </c>
      <c r="B27" s="81"/>
      <c r="C27" s="78"/>
      <c r="D27" s="79"/>
      <c r="E27" s="78"/>
      <c r="F27" s="79"/>
      <c r="G27" s="75">
        <f>SUM(G26:G26)</f>
        <v>0</v>
      </c>
    </row>
    <row r="28" spans="1:7">
      <c r="A28" s="67" t="s">
        <v>39</v>
      </c>
      <c r="B28" s="68"/>
      <c r="C28" s="68"/>
      <c r="D28" s="68"/>
      <c r="E28" s="68"/>
      <c r="F28" s="68"/>
      <c r="G28" s="69"/>
    </row>
    <row r="29" spans="1:7">
      <c r="A29" s="73" t="s">
        <v>35</v>
      </c>
      <c r="B29" s="73" t="s">
        <v>36</v>
      </c>
      <c r="C29" s="78" t="s">
        <v>40</v>
      </c>
      <c r="D29" s="79"/>
      <c r="E29" s="78" t="s">
        <v>22</v>
      </c>
      <c r="F29" s="79"/>
      <c r="G29" s="73" t="s">
        <v>13</v>
      </c>
    </row>
    <row r="30" spans="1:7">
      <c r="A30" s="73" t="s">
        <v>41</v>
      </c>
      <c r="B30" s="73" t="s">
        <v>42</v>
      </c>
      <c r="C30" s="78">
        <v>1</v>
      </c>
      <c r="D30" s="79"/>
      <c r="E30" s="78">
        <v>1.74</v>
      </c>
      <c r="F30" s="79"/>
      <c r="G30" s="74">
        <f>C30*E30</f>
        <v>1.74</v>
      </c>
    </row>
    <row r="31" spans="1:7">
      <c r="A31" s="73" t="s">
        <v>43</v>
      </c>
      <c r="B31" s="73" t="s">
        <v>44</v>
      </c>
      <c r="C31" s="78">
        <v>3</v>
      </c>
      <c r="D31" s="79"/>
      <c r="E31" s="78">
        <v>0.75</v>
      </c>
      <c r="F31" s="79"/>
      <c r="G31" s="74">
        <f>C31*E31</f>
        <v>2.25</v>
      </c>
    </row>
    <row r="32" ht="17.25" spans="1:7">
      <c r="A32" s="73" t="s">
        <v>16</v>
      </c>
      <c r="B32" s="87"/>
      <c r="C32" s="78"/>
      <c r="D32" s="79"/>
      <c r="E32" s="78"/>
      <c r="F32" s="79"/>
      <c r="G32" s="75">
        <f>SUM(G30:G31)</f>
        <v>3.99</v>
      </c>
    </row>
    <row r="33" spans="1:7">
      <c r="A33" s="67" t="s">
        <v>45</v>
      </c>
      <c r="B33" s="68"/>
      <c r="C33" s="68"/>
      <c r="D33" s="68"/>
      <c r="E33" s="68"/>
      <c r="F33" s="68"/>
      <c r="G33" s="69"/>
    </row>
    <row r="34" spans="1:7">
      <c r="A34" s="88" t="s">
        <v>46</v>
      </c>
      <c r="B34" s="89"/>
      <c r="C34" s="89"/>
      <c r="D34" s="89"/>
      <c r="E34" s="68"/>
      <c r="F34" s="68"/>
      <c r="G34" s="69"/>
    </row>
    <row r="35" spans="1:7">
      <c r="A35" s="90" t="s">
        <v>47</v>
      </c>
      <c r="B35" s="90" t="s">
        <v>48</v>
      </c>
      <c r="C35" s="90" t="s">
        <v>49</v>
      </c>
      <c r="D35" s="91"/>
      <c r="E35" s="92" t="s">
        <v>50</v>
      </c>
      <c r="F35" s="79"/>
      <c r="G35" s="73" t="s">
        <v>13</v>
      </c>
    </row>
    <row r="36" spans="1:7">
      <c r="A36" s="73" t="s">
        <v>51</v>
      </c>
      <c r="B36" s="73">
        <v>180000</v>
      </c>
      <c r="C36" s="93">
        <v>5</v>
      </c>
      <c r="D36" s="91"/>
      <c r="E36" s="94">
        <v>2</v>
      </c>
      <c r="F36" s="95"/>
      <c r="G36" s="74">
        <f t="shared" ref="G36:G42" si="1">IFERROR(B36/C36/12/22/8*E36,0)</f>
        <v>34.0909090909091</v>
      </c>
    </row>
    <row r="37" spans="1:7">
      <c r="A37" s="73" t="s">
        <v>77</v>
      </c>
      <c r="B37" s="73">
        <v>138000</v>
      </c>
      <c r="C37" s="78">
        <v>5</v>
      </c>
      <c r="D37" s="79"/>
      <c r="E37" s="94">
        <v>2</v>
      </c>
      <c r="F37" s="95"/>
      <c r="G37" s="74">
        <f t="shared" si="1"/>
        <v>26.1363636363636</v>
      </c>
    </row>
    <row r="38" spans="1:7">
      <c r="A38" s="78" t="s">
        <v>92</v>
      </c>
      <c r="B38" s="73">
        <v>88500</v>
      </c>
      <c r="C38" s="78">
        <v>5</v>
      </c>
      <c r="D38" s="79"/>
      <c r="E38" s="94">
        <v>2</v>
      </c>
      <c r="F38" s="95"/>
      <c r="G38" s="74">
        <f t="shared" si="1"/>
        <v>16.7613636363636</v>
      </c>
    </row>
    <row r="39" spans="1:7">
      <c r="A39" s="78" t="s">
        <v>86</v>
      </c>
      <c r="B39" s="73">
        <v>1188</v>
      </c>
      <c r="C39" s="78">
        <v>5</v>
      </c>
      <c r="D39" s="79"/>
      <c r="E39" s="94">
        <v>2</v>
      </c>
      <c r="F39" s="95"/>
      <c r="G39" s="74">
        <f t="shared" si="1"/>
        <v>0.225</v>
      </c>
    </row>
    <row r="40" spans="1:7">
      <c r="A40" s="78" t="s">
        <v>52</v>
      </c>
      <c r="B40" s="73">
        <v>4000</v>
      </c>
      <c r="C40" s="78">
        <v>5</v>
      </c>
      <c r="D40" s="79"/>
      <c r="E40" s="94">
        <v>2</v>
      </c>
      <c r="F40" s="95"/>
      <c r="G40" s="74">
        <f t="shared" si="1"/>
        <v>0.757575757575758</v>
      </c>
    </row>
    <row r="41" spans="1:7">
      <c r="A41" s="78" t="s">
        <v>53</v>
      </c>
      <c r="B41" s="73">
        <v>3550</v>
      </c>
      <c r="C41" s="78">
        <v>5</v>
      </c>
      <c r="D41" s="79"/>
      <c r="E41" s="94">
        <v>2</v>
      </c>
      <c r="F41" s="95"/>
      <c r="G41" s="74">
        <f t="shared" si="1"/>
        <v>0.672348484848485</v>
      </c>
    </row>
    <row r="42" spans="1:7">
      <c r="A42" s="78" t="s">
        <v>87</v>
      </c>
      <c r="B42" s="73">
        <v>5000</v>
      </c>
      <c r="C42" s="78">
        <v>5</v>
      </c>
      <c r="D42" s="79"/>
      <c r="E42" s="94">
        <v>2</v>
      </c>
      <c r="F42" s="95"/>
      <c r="G42" s="74">
        <f t="shared" si="1"/>
        <v>0.946969696969697</v>
      </c>
    </row>
    <row r="43" ht="17.25" spans="1:7">
      <c r="A43" s="78" t="s">
        <v>16</v>
      </c>
      <c r="B43" s="87"/>
      <c r="C43" s="78"/>
      <c r="D43" s="79"/>
      <c r="E43" s="92"/>
      <c r="F43" s="79"/>
      <c r="G43" s="75">
        <f>SUM(G36:G42)</f>
        <v>79.5905303030303</v>
      </c>
    </row>
    <row r="44" spans="1:7">
      <c r="A44" s="96" t="s">
        <v>54</v>
      </c>
      <c r="B44" s="97"/>
      <c r="C44" s="97"/>
      <c r="D44" s="97"/>
      <c r="E44" s="97"/>
      <c r="F44" s="97"/>
      <c r="G44" s="98"/>
    </row>
    <row r="45" ht="30" spans="1:7">
      <c r="A45" s="70" t="s">
        <v>35</v>
      </c>
      <c r="B45" s="70" t="s">
        <v>48</v>
      </c>
      <c r="C45" s="71" t="s">
        <v>55</v>
      </c>
      <c r="D45" s="70" t="s">
        <v>56</v>
      </c>
      <c r="E45" s="70" t="s">
        <v>49</v>
      </c>
      <c r="F45" s="70" t="s">
        <v>50</v>
      </c>
      <c r="G45" s="70" t="s">
        <v>13</v>
      </c>
    </row>
    <row r="46" ht="15" spans="1:7">
      <c r="A46" s="73" t="s">
        <v>88</v>
      </c>
      <c r="B46" s="99">
        <v>46244103.63</v>
      </c>
      <c r="C46" s="73">
        <v>13777</v>
      </c>
      <c r="D46" s="73">
        <v>580</v>
      </c>
      <c r="E46" s="73">
        <v>50</v>
      </c>
      <c r="F46" s="73">
        <v>2</v>
      </c>
      <c r="G46" s="74">
        <f>IFERROR(B46/C46/E46/12/22/8*D46*F46,0)</f>
        <v>36.8719221668855</v>
      </c>
    </row>
    <row r="47" ht="17.25" spans="1:7">
      <c r="A47" s="73" t="s">
        <v>16</v>
      </c>
      <c r="B47" s="73"/>
      <c r="C47" s="73"/>
      <c r="D47" s="73"/>
      <c r="E47" s="73"/>
      <c r="F47" s="73"/>
      <c r="G47" s="86">
        <f>SUM(G46:G46)</f>
        <v>36.8719221668855</v>
      </c>
    </row>
    <row r="48" ht="15" spans="1:7">
      <c r="A48" s="76" t="s">
        <v>58</v>
      </c>
      <c r="B48" s="76"/>
      <c r="C48" s="76"/>
      <c r="D48" s="76"/>
      <c r="E48" s="76"/>
      <c r="F48" s="76"/>
      <c r="G48" s="76"/>
    </row>
    <row r="49" spans="1:7">
      <c r="A49" s="67" t="s">
        <v>59</v>
      </c>
      <c r="B49" s="68"/>
      <c r="C49" s="68"/>
      <c r="D49" s="68"/>
      <c r="E49" s="68"/>
      <c r="F49" s="69"/>
      <c r="G49" s="74">
        <f>(G9+G27+G14+G23+G32+G43+G47)*G50</f>
        <v>316.991241444585</v>
      </c>
    </row>
    <row r="50" spans="1:7">
      <c r="A50" s="67" t="s">
        <v>60</v>
      </c>
      <c r="B50" s="68"/>
      <c r="C50" s="68"/>
      <c r="D50" s="68"/>
      <c r="E50" s="68"/>
      <c r="F50" s="69"/>
      <c r="G50" s="80">
        <v>0.18</v>
      </c>
    </row>
    <row r="51" spans="1:7">
      <c r="A51" s="100" t="s">
        <v>61</v>
      </c>
      <c r="B51" s="101"/>
      <c r="C51" s="101"/>
      <c r="D51" s="101"/>
      <c r="E51" s="101"/>
      <c r="F51" s="102"/>
      <c r="G51" s="80">
        <f>G52</f>
        <v>0.16</v>
      </c>
    </row>
    <row r="52" spans="1:7">
      <c r="A52" s="67" t="s">
        <v>62</v>
      </c>
      <c r="B52" s="68"/>
      <c r="C52" s="68"/>
      <c r="D52" s="68"/>
      <c r="E52" s="68"/>
      <c r="F52" s="69"/>
      <c r="G52" s="80">
        <v>0.16</v>
      </c>
    </row>
    <row r="53" ht="17.25" spans="1:7">
      <c r="A53" s="103" t="s">
        <v>16</v>
      </c>
      <c r="B53" s="104"/>
      <c r="C53" s="104"/>
      <c r="D53" s="104"/>
      <c r="E53" s="104"/>
      <c r="F53" s="105"/>
      <c r="G53" s="86">
        <f>G49+G52</f>
        <v>317.151241444585</v>
      </c>
    </row>
    <row r="54" ht="17.25" spans="1:7">
      <c r="A54" s="67" t="s">
        <v>63</v>
      </c>
      <c r="B54" s="68"/>
      <c r="C54" s="68"/>
      <c r="D54" s="68"/>
      <c r="E54" s="68"/>
      <c r="F54" s="69"/>
      <c r="G54" s="106">
        <f>G9+G27+G14+G23+G32+G43+G47+G53</f>
        <v>2078.2136939145</v>
      </c>
    </row>
    <row r="55" ht="15" spans="1:7">
      <c r="A55" s="100" t="s">
        <v>64</v>
      </c>
      <c r="B55" s="101"/>
      <c r="C55" s="101"/>
      <c r="D55" s="101"/>
      <c r="E55" s="101"/>
      <c r="F55" s="101"/>
      <c r="G55" s="102"/>
    </row>
  </sheetData>
  <mergeCells count="82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A15:G15"/>
    <mergeCell ref="C16:D16"/>
    <mergeCell ref="E16:F16"/>
    <mergeCell ref="C17:D17"/>
    <mergeCell ref="E17:F17"/>
    <mergeCell ref="C18:D18"/>
    <mergeCell ref="E18:F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A24:G24"/>
    <mergeCell ref="C25:D25"/>
    <mergeCell ref="E25:F25"/>
    <mergeCell ref="C26:D26"/>
    <mergeCell ref="E26:F26"/>
    <mergeCell ref="C27:D27"/>
    <mergeCell ref="E27:F27"/>
    <mergeCell ref="A28:G28"/>
    <mergeCell ref="C29:D29"/>
    <mergeCell ref="E29:F29"/>
    <mergeCell ref="C30:D30"/>
    <mergeCell ref="E30:F30"/>
    <mergeCell ref="C31:D31"/>
    <mergeCell ref="E31:F31"/>
    <mergeCell ref="C32:D32"/>
    <mergeCell ref="E32:F32"/>
    <mergeCell ref="A33:G33"/>
    <mergeCell ref="A34:G34"/>
    <mergeCell ref="C35:D35"/>
    <mergeCell ref="E35:F35"/>
    <mergeCell ref="C36:D36"/>
    <mergeCell ref="E36:F36"/>
    <mergeCell ref="C37:D37"/>
    <mergeCell ref="E37:F37"/>
    <mergeCell ref="C38:D38"/>
    <mergeCell ref="E38:F38"/>
    <mergeCell ref="C39:D39"/>
    <mergeCell ref="E39:F39"/>
    <mergeCell ref="C40:D40"/>
    <mergeCell ref="E40:F40"/>
    <mergeCell ref="C41:D41"/>
    <mergeCell ref="E41:F41"/>
    <mergeCell ref="C42:D42"/>
    <mergeCell ref="E42:F42"/>
    <mergeCell ref="C43:D43"/>
    <mergeCell ref="E43:F43"/>
    <mergeCell ref="A44:G44"/>
    <mergeCell ref="A48:G48"/>
    <mergeCell ref="A49:F49"/>
    <mergeCell ref="A50:F50"/>
    <mergeCell ref="A51:F51"/>
    <mergeCell ref="A52:F52"/>
    <mergeCell ref="A53:F53"/>
    <mergeCell ref="A54:F54"/>
    <mergeCell ref="A55:G55"/>
  </mergeCells>
  <pageMargins left="0.7" right="0.7" top="0.75" bottom="0.75" header="0.3" footer="0.3"/>
  <pageSetup paperSize="9" scale="77" orientation="portrait"/>
  <headerFooter/>
  <legacyDrawing r:id="rId2"/>
</worksheet>
</file>

<file path=xl/worksheets/sheet8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79"/>
  <sheetViews>
    <sheetView topLeftCell="A50" workbookViewId="0">
      <selection activeCell="A66" sqref="$A66:$XFD78"/>
    </sheetView>
  </sheetViews>
  <sheetFormatPr defaultColWidth="8.75" defaultRowHeight="16.5"/>
  <cols>
    <col min="1" max="1" width="21.125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248</v>
      </c>
      <c r="C4" s="10" t="s">
        <v>6</v>
      </c>
      <c r="D4" s="11" t="s">
        <v>249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ht="15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2</v>
      </c>
      <c r="C7" s="18">
        <v>3.5</v>
      </c>
      <c r="D7" s="19"/>
      <c r="E7" s="18">
        <v>96.35</v>
      </c>
      <c r="F7" s="19"/>
      <c r="G7" s="21">
        <f>B7*C7*E7</f>
        <v>674.45</v>
      </c>
    </row>
    <row r="8" ht="16.15" customHeight="1" spans="1:12">
      <c r="A8" s="20" t="s">
        <v>15</v>
      </c>
      <c r="B8" s="20">
        <v>3</v>
      </c>
      <c r="C8" s="18">
        <v>3.5</v>
      </c>
      <c r="D8" s="19"/>
      <c r="E8" s="18">
        <v>206.68</v>
      </c>
      <c r="F8" s="19"/>
      <c r="G8" s="21">
        <f>B8*C8*E8</f>
        <v>2170.14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2844.59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spans="1:12">
      <c r="A13" s="20" t="s">
        <v>229</v>
      </c>
      <c r="B13" s="20" t="s">
        <v>33</v>
      </c>
      <c r="C13" s="26">
        <v>4</v>
      </c>
      <c r="D13" s="27"/>
      <c r="E13" s="26">
        <v>90</v>
      </c>
      <c r="F13" s="27"/>
      <c r="G13" s="28">
        <f>C13*E13</f>
        <v>360</v>
      </c>
    </row>
    <row r="14" ht="17.25" spans="1:12">
      <c r="A14" s="20" t="s">
        <v>99</v>
      </c>
      <c r="B14" s="22" t="s">
        <v>103</v>
      </c>
      <c r="C14" s="26">
        <v>1</v>
      </c>
      <c r="D14" s="27"/>
      <c r="E14" s="26">
        <v>0.33</v>
      </c>
      <c r="F14" s="27"/>
      <c r="G14" s="28">
        <f>C14*E14</f>
        <v>0.33</v>
      </c>
    </row>
    <row r="15" ht="17.25" spans="1:12">
      <c r="A15" s="20" t="s">
        <v>101</v>
      </c>
      <c r="B15" s="22" t="s">
        <v>33</v>
      </c>
      <c r="C15" s="26">
        <v>1</v>
      </c>
      <c r="D15" s="27"/>
      <c r="E15" s="26">
        <v>38</v>
      </c>
      <c r="F15" s="27"/>
      <c r="G15" s="28">
        <f>C15*E15</f>
        <v>38</v>
      </c>
    </row>
    <row r="16" ht="17.25" spans="1:12">
      <c r="A16" s="20" t="s">
        <v>102</v>
      </c>
      <c r="B16" s="22" t="s">
        <v>103</v>
      </c>
      <c r="C16" s="26">
        <v>1</v>
      </c>
      <c r="D16" s="27"/>
      <c r="E16" s="26">
        <v>10</v>
      </c>
      <c r="F16" s="27"/>
      <c r="G16" s="28">
        <f>C16*E16</f>
        <v>10</v>
      </c>
    </row>
    <row r="17" ht="17.25" spans="1:7">
      <c r="A17" s="20" t="s">
        <v>16</v>
      </c>
      <c r="B17" s="22"/>
      <c r="C17" s="26"/>
      <c r="D17" s="27"/>
      <c r="E17" s="26"/>
      <c r="F17" s="27"/>
      <c r="G17" s="28">
        <f>SUM(G13:G16)</f>
        <v>408.33</v>
      </c>
    </row>
    <row r="18" spans="1:7">
      <c r="A18" s="14" t="s">
        <v>23</v>
      </c>
      <c r="B18" s="15"/>
      <c r="C18" s="15"/>
      <c r="D18" s="15"/>
      <c r="E18" s="15"/>
      <c r="F18" s="15"/>
      <c r="G18" s="16"/>
    </row>
    <row r="19" ht="15" customHeight="1" spans="1:7">
      <c r="A19" s="20" t="s">
        <v>19</v>
      </c>
      <c r="B19" s="20" t="s">
        <v>20</v>
      </c>
      <c r="C19" s="26" t="s">
        <v>21</v>
      </c>
      <c r="D19" s="27"/>
      <c r="E19" s="26" t="s">
        <v>22</v>
      </c>
      <c r="F19" s="27"/>
      <c r="G19" s="20" t="s">
        <v>13</v>
      </c>
    </row>
    <row r="20" spans="1:7">
      <c r="A20" s="20" t="s">
        <v>24</v>
      </c>
      <c r="B20" s="20" t="s">
        <v>25</v>
      </c>
      <c r="C20" s="26">
        <v>5</v>
      </c>
      <c r="D20" s="27"/>
      <c r="E20" s="26">
        <v>0.32</v>
      </c>
      <c r="F20" s="27"/>
      <c r="G20" s="28">
        <f>C20*E20</f>
        <v>1.6</v>
      </c>
    </row>
    <row r="21" spans="1:7">
      <c r="A21" s="20" t="s">
        <v>26</v>
      </c>
      <c r="B21" s="20" t="s">
        <v>25</v>
      </c>
      <c r="C21" s="26">
        <v>5</v>
      </c>
      <c r="D21" s="27"/>
      <c r="E21" s="26">
        <v>0.45</v>
      </c>
      <c r="F21" s="27"/>
      <c r="G21" s="28">
        <f>C21*E21</f>
        <v>2.25</v>
      </c>
    </row>
    <row r="22" spans="1:7">
      <c r="A22" s="20" t="s">
        <v>27</v>
      </c>
      <c r="B22" s="20" t="s">
        <v>28</v>
      </c>
      <c r="C22" s="26">
        <v>4</v>
      </c>
      <c r="D22" s="27"/>
      <c r="E22" s="26">
        <v>2.3</v>
      </c>
      <c r="F22" s="27"/>
      <c r="G22" s="28">
        <f>C22*E22</f>
        <v>9.2</v>
      </c>
    </row>
    <row r="23" spans="1:7">
      <c r="A23" s="20" t="s">
        <v>83</v>
      </c>
      <c r="B23" s="20" t="s">
        <v>84</v>
      </c>
      <c r="C23" s="26">
        <v>2</v>
      </c>
      <c r="D23" s="27"/>
      <c r="E23" s="26">
        <v>7.6</v>
      </c>
      <c r="F23" s="27"/>
      <c r="G23" s="28">
        <f>C23*E23</f>
        <v>15.2</v>
      </c>
    </row>
    <row r="24" spans="1:7">
      <c r="A24" s="29" t="s">
        <v>85</v>
      </c>
      <c r="B24" s="29" t="s">
        <v>25</v>
      </c>
      <c r="C24" s="26">
        <v>1</v>
      </c>
      <c r="D24" s="27"/>
      <c r="E24" s="31">
        <v>280</v>
      </c>
      <c r="F24" s="32"/>
      <c r="G24" s="28">
        <f>C24*E24</f>
        <v>280</v>
      </c>
    </row>
    <row r="25" spans="1:7">
      <c r="A25" s="20" t="s">
        <v>29</v>
      </c>
      <c r="B25" s="20" t="s">
        <v>25</v>
      </c>
      <c r="C25" s="26">
        <v>1</v>
      </c>
      <c r="D25" s="27"/>
      <c r="E25" s="26">
        <v>3.5</v>
      </c>
      <c r="F25" s="27"/>
      <c r="G25" s="28">
        <f t="shared" ref="G22:G37" si="0">C25*E25</f>
        <v>3.5</v>
      </c>
    </row>
    <row r="26" spans="1:7">
      <c r="A26" s="20" t="s">
        <v>30</v>
      </c>
      <c r="B26" s="20" t="s">
        <v>31</v>
      </c>
      <c r="C26" s="26">
        <v>0.5</v>
      </c>
      <c r="D26" s="27"/>
      <c r="E26" s="26">
        <v>5.7</v>
      </c>
      <c r="F26" s="27"/>
      <c r="G26" s="28">
        <f t="shared" si="0"/>
        <v>2.85</v>
      </c>
    </row>
    <row r="27" spans="1:7">
      <c r="A27" s="20" t="s">
        <v>105</v>
      </c>
      <c r="B27" s="20" t="s">
        <v>31</v>
      </c>
      <c r="C27" s="26">
        <v>0.5</v>
      </c>
      <c r="D27" s="27"/>
      <c r="E27" s="26">
        <v>6</v>
      </c>
      <c r="F27" s="27"/>
      <c r="G27" s="28">
        <f t="shared" si="0"/>
        <v>3</v>
      </c>
    </row>
    <row r="28" spans="1:7">
      <c r="A28" s="20" t="s">
        <v>32</v>
      </c>
      <c r="B28" s="20" t="s">
        <v>33</v>
      </c>
      <c r="C28" s="26">
        <v>1</v>
      </c>
      <c r="D28" s="27"/>
      <c r="E28" s="26">
        <v>0.38</v>
      </c>
      <c r="F28" s="27"/>
      <c r="G28" s="28">
        <f t="shared" si="0"/>
        <v>0.38</v>
      </c>
    </row>
    <row r="29" spans="1:7">
      <c r="A29" s="29" t="s">
        <v>80</v>
      </c>
      <c r="B29" s="29" t="s">
        <v>33</v>
      </c>
      <c r="C29" s="26">
        <v>5</v>
      </c>
      <c r="D29" s="27"/>
      <c r="E29" s="31">
        <v>0.7</v>
      </c>
      <c r="F29" s="32"/>
      <c r="G29" s="28">
        <f t="shared" si="0"/>
        <v>3.5</v>
      </c>
    </row>
    <row r="30" ht="17.25" spans="1:7">
      <c r="A30" s="29" t="s">
        <v>127</v>
      </c>
      <c r="B30" s="30" t="s">
        <v>25</v>
      </c>
      <c r="C30" s="26">
        <v>2</v>
      </c>
      <c r="D30" s="27"/>
      <c r="E30" s="31">
        <v>1.8</v>
      </c>
      <c r="F30" s="32"/>
      <c r="G30" s="28">
        <f t="shared" si="0"/>
        <v>3.6</v>
      </c>
    </row>
    <row r="31" ht="17.25" spans="1:7">
      <c r="A31" s="29" t="s">
        <v>104</v>
      </c>
      <c r="B31" s="30" t="s">
        <v>33</v>
      </c>
      <c r="C31" s="26">
        <v>3</v>
      </c>
      <c r="D31" s="27"/>
      <c r="E31" s="31">
        <v>0.6</v>
      </c>
      <c r="F31" s="32"/>
      <c r="G31" s="28">
        <f t="shared" si="0"/>
        <v>1.8</v>
      </c>
    </row>
    <row r="32" ht="17.25" spans="1:7">
      <c r="A32" s="29" t="s">
        <v>16</v>
      </c>
      <c r="B32" s="30"/>
      <c r="C32" s="31"/>
      <c r="D32" s="32"/>
      <c r="E32" s="31"/>
      <c r="F32" s="32"/>
      <c r="G32" s="33">
        <f>SUM(G20:G31)</f>
        <v>326.88</v>
      </c>
    </row>
    <row r="33" spans="1:7">
      <c r="A33" s="24" t="s">
        <v>34</v>
      </c>
      <c r="B33" s="24"/>
      <c r="C33" s="24"/>
      <c r="D33" s="24"/>
      <c r="E33" s="24"/>
      <c r="F33" s="24"/>
      <c r="G33" s="24"/>
    </row>
    <row r="34" spans="1:7">
      <c r="A34" s="20" t="s">
        <v>35</v>
      </c>
      <c r="B34" s="20" t="s">
        <v>36</v>
      </c>
      <c r="C34" s="26" t="s">
        <v>21</v>
      </c>
      <c r="D34" s="27"/>
      <c r="E34" s="26" t="s">
        <v>37</v>
      </c>
      <c r="F34" s="27"/>
      <c r="G34" s="20" t="s">
        <v>38</v>
      </c>
    </row>
    <row r="35" ht="17.25" spans="1:7">
      <c r="A35" s="20"/>
      <c r="B35" s="22"/>
      <c r="C35" s="26"/>
      <c r="D35" s="27"/>
      <c r="E35" s="26"/>
      <c r="F35" s="27"/>
      <c r="G35" s="23">
        <f>C35*E35</f>
        <v>0</v>
      </c>
    </row>
    <row r="36" ht="17.25" spans="1:7">
      <c r="A36" s="20" t="s">
        <v>16</v>
      </c>
      <c r="B36" s="22"/>
      <c r="C36" s="26"/>
      <c r="D36" s="27"/>
      <c r="E36" s="26"/>
      <c r="F36" s="27"/>
      <c r="G36" s="23">
        <f>SUM(G35:G35)</f>
        <v>0</v>
      </c>
    </row>
    <row r="37" spans="1:7">
      <c r="A37" s="14" t="s">
        <v>39</v>
      </c>
      <c r="B37" s="15"/>
      <c r="C37" s="15"/>
      <c r="D37" s="15"/>
      <c r="E37" s="15"/>
      <c r="F37" s="15"/>
      <c r="G37" s="16"/>
    </row>
    <row r="38" spans="1:7">
      <c r="A38" s="20" t="s">
        <v>35</v>
      </c>
      <c r="B38" s="20" t="s">
        <v>36</v>
      </c>
      <c r="C38" s="26" t="s">
        <v>40</v>
      </c>
      <c r="D38" s="27"/>
      <c r="E38" s="26" t="s">
        <v>22</v>
      </c>
      <c r="F38" s="27"/>
      <c r="G38" s="20" t="s">
        <v>13</v>
      </c>
    </row>
    <row r="39" spans="1:7">
      <c r="A39" s="20" t="s">
        <v>41</v>
      </c>
      <c r="B39" s="20" t="s">
        <v>42</v>
      </c>
      <c r="C39" s="26">
        <v>1</v>
      </c>
      <c r="D39" s="27"/>
      <c r="E39" s="26">
        <v>1.74</v>
      </c>
      <c r="F39" s="27"/>
      <c r="G39" s="21">
        <f>C39*E39</f>
        <v>1.74</v>
      </c>
    </row>
    <row r="40" spans="1:7">
      <c r="A40" s="20" t="s">
        <v>43</v>
      </c>
      <c r="B40" s="20" t="s">
        <v>44</v>
      </c>
      <c r="C40" s="26">
        <v>3</v>
      </c>
      <c r="D40" s="27"/>
      <c r="E40" s="26">
        <v>0.75</v>
      </c>
      <c r="F40" s="27"/>
      <c r="G40" s="21">
        <f>C40*E40</f>
        <v>2.25</v>
      </c>
    </row>
    <row r="41" ht="17.25" spans="1:7">
      <c r="A41" s="20" t="s">
        <v>16</v>
      </c>
      <c r="B41" s="34"/>
      <c r="C41" s="26"/>
      <c r="D41" s="27"/>
      <c r="E41" s="26"/>
      <c r="F41" s="27"/>
      <c r="G41" s="23">
        <f>SUM(G39:G40)</f>
        <v>3.99</v>
      </c>
    </row>
    <row r="42" spans="1:7">
      <c r="A42" s="14" t="s">
        <v>45</v>
      </c>
      <c r="B42" s="15"/>
      <c r="C42" s="15"/>
      <c r="D42" s="15"/>
      <c r="E42" s="15"/>
      <c r="F42" s="15"/>
      <c r="G42" s="16"/>
    </row>
    <row r="43" spans="1:7">
      <c r="A43" s="35" t="s">
        <v>46</v>
      </c>
      <c r="B43" s="36"/>
      <c r="C43" s="36"/>
      <c r="D43" s="36"/>
      <c r="E43" s="15"/>
      <c r="F43" s="15"/>
      <c r="G43" s="16"/>
    </row>
    <row r="44" spans="1:7">
      <c r="A44" s="37" t="s">
        <v>47</v>
      </c>
      <c r="B44" s="37" t="s">
        <v>48</v>
      </c>
      <c r="C44" s="37" t="s">
        <v>49</v>
      </c>
      <c r="D44" s="38"/>
      <c r="E44" s="39" t="s">
        <v>50</v>
      </c>
      <c r="F44" s="27"/>
      <c r="G44" s="20" t="s">
        <v>13</v>
      </c>
    </row>
    <row r="45" spans="1:7">
      <c r="A45" s="20" t="s">
        <v>51</v>
      </c>
      <c r="B45" s="20">
        <v>180000</v>
      </c>
      <c r="C45" s="52">
        <v>5</v>
      </c>
      <c r="D45" s="38"/>
      <c r="E45" s="40">
        <v>3.5</v>
      </c>
      <c r="F45" s="41"/>
      <c r="G45" s="21">
        <f t="shared" ref="G45:G51" si="1">IFERROR(B45/C45/12/22/8*E45,0)</f>
        <v>59.6590909090909</v>
      </c>
    </row>
    <row r="46" spans="1:7">
      <c r="A46" s="20" t="s">
        <v>77</v>
      </c>
      <c r="B46" s="20">
        <v>138000</v>
      </c>
      <c r="C46" s="26">
        <v>5</v>
      </c>
      <c r="D46" s="27"/>
      <c r="E46" s="40">
        <v>3.5</v>
      </c>
      <c r="F46" s="41"/>
      <c r="G46" s="21">
        <f t="shared" si="1"/>
        <v>45.7386363636364</v>
      </c>
    </row>
    <row r="47" spans="1:7">
      <c r="A47" s="26" t="s">
        <v>92</v>
      </c>
      <c r="B47" s="20">
        <v>88500</v>
      </c>
      <c r="C47" s="26">
        <v>5</v>
      </c>
      <c r="D47" s="27"/>
      <c r="E47" s="40">
        <v>3.5</v>
      </c>
      <c r="F47" s="41"/>
      <c r="G47" s="21">
        <f t="shared" si="1"/>
        <v>29.3323863636364</v>
      </c>
    </row>
    <row r="48" spans="1:7">
      <c r="A48" s="26" t="s">
        <v>86</v>
      </c>
      <c r="B48" s="20">
        <v>1188</v>
      </c>
      <c r="C48" s="26">
        <v>5</v>
      </c>
      <c r="D48" s="27"/>
      <c r="E48" s="40">
        <v>3.5</v>
      </c>
      <c r="F48" s="41"/>
      <c r="G48" s="21">
        <f t="shared" si="1"/>
        <v>0.39375</v>
      </c>
    </row>
    <row r="49" spans="1:7">
      <c r="A49" s="26" t="s">
        <v>52</v>
      </c>
      <c r="B49" s="20">
        <v>4000</v>
      </c>
      <c r="C49" s="26">
        <v>5</v>
      </c>
      <c r="D49" s="27"/>
      <c r="E49" s="40">
        <v>3.5</v>
      </c>
      <c r="F49" s="41"/>
      <c r="G49" s="21">
        <f t="shared" si="1"/>
        <v>1.32575757575758</v>
      </c>
    </row>
    <row r="50" spans="1:7">
      <c r="A50" s="26" t="s">
        <v>53</v>
      </c>
      <c r="B50" s="20">
        <v>3550</v>
      </c>
      <c r="C50" s="26">
        <v>5</v>
      </c>
      <c r="D50" s="27"/>
      <c r="E50" s="40">
        <v>3.5</v>
      </c>
      <c r="F50" s="41"/>
      <c r="G50" s="21">
        <f t="shared" si="1"/>
        <v>1.17660984848485</v>
      </c>
    </row>
    <row r="51" spans="1:7">
      <c r="A51" s="26" t="s">
        <v>87</v>
      </c>
      <c r="B51" s="20">
        <v>5000</v>
      </c>
      <c r="C51" s="26">
        <v>5</v>
      </c>
      <c r="D51" s="27"/>
      <c r="E51" s="40">
        <v>3.5</v>
      </c>
      <c r="F51" s="41"/>
      <c r="G51" s="21">
        <f t="shared" si="1"/>
        <v>1.65719696969697</v>
      </c>
    </row>
    <row r="52" ht="17.25" spans="1:7">
      <c r="A52" s="26" t="s">
        <v>16</v>
      </c>
      <c r="B52" s="34"/>
      <c r="C52" s="26"/>
      <c r="D52" s="27"/>
      <c r="E52" s="39"/>
      <c r="F52" s="27"/>
      <c r="G52" s="23">
        <f>SUM(G45:G51)</f>
        <v>139.283428030303</v>
      </c>
    </row>
    <row r="53" spans="1:7">
      <c r="A53" s="42" t="s">
        <v>54</v>
      </c>
      <c r="B53" s="43"/>
      <c r="C53" s="43"/>
      <c r="D53" s="43"/>
      <c r="E53" s="43"/>
      <c r="F53" s="43"/>
      <c r="G53" s="44"/>
    </row>
    <row r="54" ht="30" spans="1:7">
      <c r="A54" s="17" t="s">
        <v>35</v>
      </c>
      <c r="B54" s="17" t="s">
        <v>48</v>
      </c>
      <c r="C54" s="18" t="s">
        <v>55</v>
      </c>
      <c r="D54" s="17" t="s">
        <v>56</v>
      </c>
      <c r="E54" s="17" t="s">
        <v>49</v>
      </c>
      <c r="F54" s="17" t="s">
        <v>50</v>
      </c>
      <c r="G54" s="17" t="s">
        <v>13</v>
      </c>
    </row>
    <row r="55" spans="1:7">
      <c r="A55" s="20" t="s">
        <v>88</v>
      </c>
      <c r="B55" s="45">
        <v>46244103.63</v>
      </c>
      <c r="C55" s="20">
        <v>13777</v>
      </c>
      <c r="D55" s="20">
        <v>580</v>
      </c>
      <c r="E55" s="20">
        <v>50</v>
      </c>
      <c r="F55" s="20">
        <v>3.5</v>
      </c>
      <c r="G55" s="21">
        <f>IFERROR(B55/C55/E55/12/22/8*D55*F55,0)</f>
        <v>64.5258637920497</v>
      </c>
    </row>
    <row r="56" spans="1:7">
      <c r="A56" s="20"/>
      <c r="B56" s="20"/>
      <c r="C56" s="20"/>
      <c r="D56" s="20"/>
      <c r="E56" s="20"/>
      <c r="F56" s="20"/>
      <c r="G56" s="21">
        <f>IFERROR(B56/C56/E56/12/22/8*D56*F56,0)</f>
        <v>0</v>
      </c>
    </row>
    <row r="57" ht="17.25" spans="1:7">
      <c r="A57" s="20" t="s">
        <v>16</v>
      </c>
      <c r="B57" s="20"/>
      <c r="C57" s="20"/>
      <c r="D57" s="20"/>
      <c r="E57" s="20"/>
      <c r="F57" s="20"/>
      <c r="G57" s="33">
        <f>SUM(G55:G56)</f>
        <v>64.5258637920497</v>
      </c>
    </row>
    <row r="58" spans="1:7">
      <c r="A58" s="24" t="s">
        <v>58</v>
      </c>
      <c r="B58" s="24"/>
      <c r="C58" s="24"/>
      <c r="D58" s="24"/>
      <c r="E58" s="24"/>
      <c r="F58" s="24"/>
      <c r="G58" s="24"/>
    </row>
    <row r="59" spans="1:7">
      <c r="A59" s="14" t="s">
        <v>59</v>
      </c>
      <c r="B59" s="15"/>
      <c r="C59" s="15"/>
      <c r="D59" s="15"/>
      <c r="E59" s="15"/>
      <c r="F59" s="16"/>
      <c r="G59" s="21">
        <f>(G9+G36+G17+G32+G41+G52+G57)*G60</f>
        <v>681.767872528023</v>
      </c>
    </row>
    <row r="60" spans="1:7">
      <c r="A60" s="14" t="s">
        <v>60</v>
      </c>
      <c r="B60" s="15"/>
      <c r="C60" s="15"/>
      <c r="D60" s="15"/>
      <c r="E60" s="15"/>
      <c r="F60" s="16"/>
      <c r="G60" s="28">
        <v>0.18</v>
      </c>
    </row>
    <row r="61" spans="1:7">
      <c r="A61" s="46" t="s">
        <v>61</v>
      </c>
      <c r="B61" s="47"/>
      <c r="C61" s="47"/>
      <c r="D61" s="47"/>
      <c r="E61" s="47"/>
      <c r="F61" s="48"/>
      <c r="G61" s="28">
        <f>G62</f>
        <v>0.16</v>
      </c>
    </row>
    <row r="62" spans="1:7">
      <c r="A62" s="14" t="s">
        <v>62</v>
      </c>
      <c r="B62" s="15"/>
      <c r="C62" s="15"/>
      <c r="D62" s="15"/>
      <c r="E62" s="15"/>
      <c r="F62" s="16"/>
      <c r="G62" s="28">
        <v>0.16</v>
      </c>
    </row>
    <row r="63" ht="17.25" spans="1:7">
      <c r="A63" s="49" t="s">
        <v>16</v>
      </c>
      <c r="B63" s="50"/>
      <c r="C63" s="50"/>
      <c r="D63" s="50"/>
      <c r="E63" s="50"/>
      <c r="F63" s="51"/>
      <c r="G63" s="33">
        <f>G59+G62</f>
        <v>681.927872528023</v>
      </c>
    </row>
    <row r="64" ht="17.25" spans="1:7">
      <c r="A64" s="14" t="s">
        <v>63</v>
      </c>
      <c r="B64" s="15"/>
      <c r="C64" s="15"/>
      <c r="D64" s="15"/>
      <c r="E64" s="15"/>
      <c r="F64" s="16"/>
      <c r="G64" s="23">
        <f>G9+G36+G17+G32+G41+G52+G57+G63</f>
        <v>4469.52716435038</v>
      </c>
    </row>
    <row r="65" ht="15" spans="1:7">
      <c r="A65" s="46" t="s">
        <v>64</v>
      </c>
      <c r="B65" s="47"/>
      <c r="C65" s="47"/>
      <c r="D65" s="47"/>
      <c r="E65" s="47"/>
      <c r="F65" s="47"/>
      <c r="G65" s="48"/>
    </row>
    <row r="79" ht="13.5"/>
  </sheetData>
  <mergeCells count="100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A18:G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C30:D30"/>
    <mergeCell ref="E30:F30"/>
    <mergeCell ref="C31:D31"/>
    <mergeCell ref="E31:F31"/>
    <mergeCell ref="C32:D32"/>
    <mergeCell ref="E32:F32"/>
    <mergeCell ref="A33:G33"/>
    <mergeCell ref="C34:D34"/>
    <mergeCell ref="E34:F34"/>
    <mergeCell ref="C35:D35"/>
    <mergeCell ref="E35:F35"/>
    <mergeCell ref="C36:D36"/>
    <mergeCell ref="E36:F36"/>
    <mergeCell ref="A37:G37"/>
    <mergeCell ref="C38:D38"/>
    <mergeCell ref="E38:F38"/>
    <mergeCell ref="C39:D39"/>
    <mergeCell ref="E39:F39"/>
    <mergeCell ref="C40:D40"/>
    <mergeCell ref="E40:F40"/>
    <mergeCell ref="C41:D41"/>
    <mergeCell ref="E41:F41"/>
    <mergeCell ref="A42:G42"/>
    <mergeCell ref="A43:G43"/>
    <mergeCell ref="C44:D44"/>
    <mergeCell ref="E44:F44"/>
    <mergeCell ref="C45:D45"/>
    <mergeCell ref="E45:F45"/>
    <mergeCell ref="C46:D46"/>
    <mergeCell ref="E46:F46"/>
    <mergeCell ref="C47:D47"/>
    <mergeCell ref="E47:F47"/>
    <mergeCell ref="C48:D48"/>
    <mergeCell ref="E48:F48"/>
    <mergeCell ref="C49:D49"/>
    <mergeCell ref="E49:F49"/>
    <mergeCell ref="C50:D50"/>
    <mergeCell ref="E50:F50"/>
    <mergeCell ref="C51:D51"/>
    <mergeCell ref="E51:F51"/>
    <mergeCell ref="C52:D52"/>
    <mergeCell ref="E52:F52"/>
    <mergeCell ref="A53:G53"/>
    <mergeCell ref="A58:G58"/>
    <mergeCell ref="A59:F59"/>
    <mergeCell ref="A60:F60"/>
    <mergeCell ref="A61:F61"/>
    <mergeCell ref="A62:F62"/>
    <mergeCell ref="A63:F63"/>
    <mergeCell ref="A64:F64"/>
    <mergeCell ref="A65:G65"/>
  </mergeCells>
  <pageMargins left="0.7" right="0.7" top="0.354166666666667" bottom="0.314583333333333" header="0.3" footer="0.3"/>
  <pageSetup paperSize="9" scale="71" orientation="portrait"/>
  <headerFooter/>
  <legacyDrawing r:id="rId2"/>
</worksheet>
</file>

<file path=xl/worksheets/sheet8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70"/>
  <sheetViews>
    <sheetView topLeftCell="A41" workbookViewId="0">
      <selection activeCell="A56" sqref="$A56:$XFD69"/>
    </sheetView>
  </sheetViews>
  <sheetFormatPr defaultColWidth="8.75" defaultRowHeight="16.5"/>
  <cols>
    <col min="1" max="1" width="13.3666666666667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250</v>
      </c>
      <c r="C4" s="10" t="s">
        <v>6</v>
      </c>
      <c r="D4" s="11" t="s">
        <v>251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ht="15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2</v>
      </c>
      <c r="C7" s="18">
        <v>1.5</v>
      </c>
      <c r="D7" s="19"/>
      <c r="E7" s="18">
        <v>96.35</v>
      </c>
      <c r="F7" s="19"/>
      <c r="G7" s="21">
        <f>B7*C7*E7</f>
        <v>289.05</v>
      </c>
    </row>
    <row r="8" ht="16.15" customHeight="1" spans="1:12">
      <c r="A8" s="20" t="s">
        <v>15</v>
      </c>
      <c r="B8" s="20">
        <v>3</v>
      </c>
      <c r="C8" s="18">
        <v>1.5</v>
      </c>
      <c r="D8" s="19"/>
      <c r="E8" s="18">
        <v>206.68</v>
      </c>
      <c r="F8" s="19"/>
      <c r="G8" s="21">
        <f>B8*C8*E8</f>
        <v>930.06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1219.11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ht="17.25" spans="1:12">
      <c r="A13" s="20"/>
      <c r="B13" s="22"/>
      <c r="C13" s="26"/>
      <c r="D13" s="27"/>
      <c r="E13" s="26"/>
      <c r="F13" s="27"/>
      <c r="G13" s="28">
        <f>C13*E13</f>
        <v>0</v>
      </c>
    </row>
    <row r="14" ht="17.25" spans="1:12">
      <c r="A14" s="20" t="s">
        <v>16</v>
      </c>
      <c r="B14" s="22"/>
      <c r="C14" s="26"/>
      <c r="D14" s="27"/>
      <c r="E14" s="26"/>
      <c r="F14" s="27"/>
      <c r="G14" s="28">
        <f>SUM(G13:G13)</f>
        <v>0</v>
      </c>
    </row>
    <row r="15" spans="1:12">
      <c r="A15" s="14" t="s">
        <v>23</v>
      </c>
      <c r="B15" s="15"/>
      <c r="C15" s="15"/>
      <c r="D15" s="15"/>
      <c r="E15" s="15"/>
      <c r="F15" s="15"/>
      <c r="G15" s="16"/>
    </row>
    <row r="16" ht="15" customHeight="1" spans="1:12">
      <c r="A16" s="20" t="s">
        <v>19</v>
      </c>
      <c r="B16" s="20" t="s">
        <v>20</v>
      </c>
      <c r="C16" s="26" t="s">
        <v>21</v>
      </c>
      <c r="D16" s="27"/>
      <c r="E16" s="26" t="s">
        <v>22</v>
      </c>
      <c r="F16" s="27"/>
      <c r="G16" s="20" t="s">
        <v>13</v>
      </c>
    </row>
    <row r="17" spans="1:7">
      <c r="A17" s="20" t="s">
        <v>30</v>
      </c>
      <c r="B17" s="20" t="s">
        <v>31</v>
      </c>
      <c r="C17" s="26">
        <v>0.5</v>
      </c>
      <c r="D17" s="27"/>
      <c r="E17" s="26">
        <v>5.7</v>
      </c>
      <c r="F17" s="27"/>
      <c r="G17" s="28">
        <f t="shared" ref="G17:G28" si="0">C17*E17</f>
        <v>2.85</v>
      </c>
    </row>
    <row r="18" spans="1:7">
      <c r="A18" s="20" t="s">
        <v>105</v>
      </c>
      <c r="B18" s="20" t="s">
        <v>31</v>
      </c>
      <c r="C18" s="26">
        <v>0.5</v>
      </c>
      <c r="D18" s="27"/>
      <c r="E18" s="26">
        <v>6</v>
      </c>
      <c r="F18" s="27"/>
      <c r="G18" s="28">
        <f t="shared" si="0"/>
        <v>3</v>
      </c>
    </row>
    <row r="19" spans="1:7">
      <c r="A19" s="20" t="s">
        <v>32</v>
      </c>
      <c r="B19" s="20" t="s">
        <v>33</v>
      </c>
      <c r="C19" s="26">
        <v>1</v>
      </c>
      <c r="D19" s="27"/>
      <c r="E19" s="26">
        <v>0.38</v>
      </c>
      <c r="F19" s="27"/>
      <c r="G19" s="28">
        <f t="shared" si="0"/>
        <v>0.38</v>
      </c>
    </row>
    <row r="20" spans="1:7">
      <c r="A20" s="29" t="s">
        <v>80</v>
      </c>
      <c r="B20" s="29" t="s">
        <v>33</v>
      </c>
      <c r="C20" s="26">
        <v>3</v>
      </c>
      <c r="D20" s="27"/>
      <c r="E20" s="31">
        <v>0.7</v>
      </c>
      <c r="F20" s="32"/>
      <c r="G20" s="28">
        <f t="shared" si="0"/>
        <v>2.1</v>
      </c>
    </row>
    <row r="21" ht="17.25" spans="1:7">
      <c r="A21" s="29" t="s">
        <v>127</v>
      </c>
      <c r="B21" s="30" t="s">
        <v>25</v>
      </c>
      <c r="C21" s="26">
        <v>2</v>
      </c>
      <c r="D21" s="27"/>
      <c r="E21" s="31">
        <v>1.8</v>
      </c>
      <c r="F21" s="32"/>
      <c r="G21" s="28">
        <f t="shared" si="0"/>
        <v>3.6</v>
      </c>
    </row>
    <row r="22" ht="17.25" spans="1:7">
      <c r="A22" s="29" t="s">
        <v>104</v>
      </c>
      <c r="B22" s="30" t="s">
        <v>33</v>
      </c>
      <c r="C22" s="26">
        <v>3</v>
      </c>
      <c r="D22" s="27"/>
      <c r="E22" s="31">
        <v>0.6</v>
      </c>
      <c r="F22" s="32"/>
      <c r="G22" s="28">
        <f t="shared" si="0"/>
        <v>1.8</v>
      </c>
    </row>
    <row r="23" ht="17.25" spans="1:7">
      <c r="A23" s="29" t="s">
        <v>16</v>
      </c>
      <c r="B23" s="30"/>
      <c r="C23" s="31"/>
      <c r="D23" s="32"/>
      <c r="E23" s="31"/>
      <c r="F23" s="32"/>
      <c r="G23" s="33">
        <f>SUM(G17:G22)</f>
        <v>13.73</v>
      </c>
    </row>
    <row r="24" spans="1:7">
      <c r="A24" s="24" t="s">
        <v>34</v>
      </c>
      <c r="B24" s="24"/>
      <c r="C24" s="24"/>
      <c r="D24" s="24"/>
      <c r="E24" s="24"/>
      <c r="F24" s="24"/>
      <c r="G24" s="24"/>
    </row>
    <row r="25" spans="1:7">
      <c r="A25" s="20" t="s">
        <v>35</v>
      </c>
      <c r="B25" s="20" t="s">
        <v>36</v>
      </c>
      <c r="C25" s="26" t="s">
        <v>21</v>
      </c>
      <c r="D25" s="27"/>
      <c r="E25" s="26" t="s">
        <v>37</v>
      </c>
      <c r="F25" s="27"/>
      <c r="G25" s="20" t="s">
        <v>38</v>
      </c>
    </row>
    <row r="26" ht="17.25" spans="1:7">
      <c r="A26" s="20"/>
      <c r="B26" s="22"/>
      <c r="C26" s="26"/>
      <c r="D26" s="27"/>
      <c r="E26" s="26"/>
      <c r="F26" s="27"/>
      <c r="G26" s="23">
        <f>C26*E26</f>
        <v>0</v>
      </c>
    </row>
    <row r="27" ht="17.25" spans="1:7">
      <c r="A27" s="20" t="s">
        <v>16</v>
      </c>
      <c r="B27" s="22"/>
      <c r="C27" s="26"/>
      <c r="D27" s="27"/>
      <c r="E27" s="26"/>
      <c r="F27" s="27"/>
      <c r="G27" s="23">
        <f>SUM(G26:G26)</f>
        <v>0</v>
      </c>
    </row>
    <row r="28" spans="1:7">
      <c r="A28" s="14" t="s">
        <v>39</v>
      </c>
      <c r="B28" s="15"/>
      <c r="C28" s="15"/>
      <c r="D28" s="15"/>
      <c r="E28" s="15"/>
      <c r="F28" s="15"/>
      <c r="G28" s="16"/>
    </row>
    <row r="29" spans="1:7">
      <c r="A29" s="20" t="s">
        <v>35</v>
      </c>
      <c r="B29" s="20" t="s">
        <v>36</v>
      </c>
      <c r="C29" s="26" t="s">
        <v>40</v>
      </c>
      <c r="D29" s="27"/>
      <c r="E29" s="26" t="s">
        <v>22</v>
      </c>
      <c r="F29" s="27"/>
      <c r="G29" s="20" t="s">
        <v>13</v>
      </c>
    </row>
    <row r="30" spans="1:7">
      <c r="A30" s="20" t="s">
        <v>41</v>
      </c>
      <c r="B30" s="20" t="s">
        <v>42</v>
      </c>
      <c r="C30" s="26">
        <v>1</v>
      </c>
      <c r="D30" s="27"/>
      <c r="E30" s="26">
        <v>1.74</v>
      </c>
      <c r="F30" s="27"/>
      <c r="G30" s="21">
        <f>C30*E30</f>
        <v>1.74</v>
      </c>
    </row>
    <row r="31" spans="1:7">
      <c r="A31" s="20" t="s">
        <v>43</v>
      </c>
      <c r="B31" s="20" t="s">
        <v>44</v>
      </c>
      <c r="C31" s="26">
        <v>3</v>
      </c>
      <c r="D31" s="27"/>
      <c r="E31" s="26">
        <v>0.75</v>
      </c>
      <c r="F31" s="27"/>
      <c r="G31" s="21">
        <f>C31*E31</f>
        <v>2.25</v>
      </c>
    </row>
    <row r="32" ht="17.25" spans="1:7">
      <c r="A32" s="20" t="s">
        <v>16</v>
      </c>
      <c r="B32" s="34"/>
      <c r="C32" s="26"/>
      <c r="D32" s="27"/>
      <c r="E32" s="26"/>
      <c r="F32" s="27"/>
      <c r="G32" s="23">
        <f>SUM(G30:G31)</f>
        <v>3.99</v>
      </c>
    </row>
    <row r="33" spans="1:7">
      <c r="A33" s="14" t="s">
        <v>45</v>
      </c>
      <c r="B33" s="15"/>
      <c r="C33" s="15"/>
      <c r="D33" s="15"/>
      <c r="E33" s="15"/>
      <c r="F33" s="15"/>
      <c r="G33" s="16"/>
    </row>
    <row r="34" spans="1:7">
      <c r="A34" s="35" t="s">
        <v>46</v>
      </c>
      <c r="B34" s="36"/>
      <c r="C34" s="36"/>
      <c r="D34" s="36"/>
      <c r="E34" s="15"/>
      <c r="F34" s="15"/>
      <c r="G34" s="16"/>
    </row>
    <row r="35" spans="1:7">
      <c r="A35" s="37" t="s">
        <v>47</v>
      </c>
      <c r="B35" s="37" t="s">
        <v>48</v>
      </c>
      <c r="C35" s="37" t="s">
        <v>49</v>
      </c>
      <c r="D35" s="38"/>
      <c r="E35" s="39" t="s">
        <v>50</v>
      </c>
      <c r="F35" s="27"/>
      <c r="G35" s="20" t="s">
        <v>13</v>
      </c>
    </row>
    <row r="36" spans="1:7">
      <c r="A36" s="20" t="s">
        <v>51</v>
      </c>
      <c r="B36" s="20">
        <v>180000</v>
      </c>
      <c r="C36" s="52">
        <v>5</v>
      </c>
      <c r="D36" s="38"/>
      <c r="E36" s="40">
        <v>1.5</v>
      </c>
      <c r="F36" s="41"/>
      <c r="G36" s="21">
        <f t="shared" ref="G36:G42" si="1">IFERROR(B36/C36/12/22/8*E36,0)</f>
        <v>25.5681818181818</v>
      </c>
    </row>
    <row r="37" spans="1:7">
      <c r="A37" s="20" t="s">
        <v>77</v>
      </c>
      <c r="B37" s="20">
        <v>138000</v>
      </c>
      <c r="C37" s="26">
        <v>5</v>
      </c>
      <c r="D37" s="27"/>
      <c r="E37" s="39">
        <v>1.5</v>
      </c>
      <c r="F37" s="27"/>
      <c r="G37" s="21">
        <f t="shared" si="1"/>
        <v>19.6022727272727</v>
      </c>
    </row>
    <row r="38" spans="1:7">
      <c r="A38" s="26" t="s">
        <v>92</v>
      </c>
      <c r="B38" s="20">
        <v>88500</v>
      </c>
      <c r="C38" s="26">
        <v>5</v>
      </c>
      <c r="D38" s="27"/>
      <c r="E38" s="39">
        <v>1.5</v>
      </c>
      <c r="F38" s="27"/>
      <c r="G38" s="21">
        <f t="shared" si="1"/>
        <v>12.5710227272727</v>
      </c>
    </row>
    <row r="39" spans="1:7">
      <c r="A39" s="26" t="s">
        <v>86</v>
      </c>
      <c r="B39" s="20">
        <v>1188</v>
      </c>
      <c r="C39" s="26">
        <v>5</v>
      </c>
      <c r="D39" s="27"/>
      <c r="E39" s="39">
        <v>1.5</v>
      </c>
      <c r="F39" s="27"/>
      <c r="G39" s="21">
        <f t="shared" si="1"/>
        <v>0.16875</v>
      </c>
    </row>
    <row r="40" spans="1:7">
      <c r="A40" s="26" t="s">
        <v>52</v>
      </c>
      <c r="B40" s="20">
        <v>4000</v>
      </c>
      <c r="C40" s="26">
        <v>5</v>
      </c>
      <c r="D40" s="27"/>
      <c r="E40" s="39">
        <v>1.5</v>
      </c>
      <c r="F40" s="27"/>
      <c r="G40" s="21">
        <f t="shared" si="1"/>
        <v>0.568181818181818</v>
      </c>
    </row>
    <row r="41" spans="1:7">
      <c r="A41" s="26" t="s">
        <v>53</v>
      </c>
      <c r="B41" s="20">
        <v>3550</v>
      </c>
      <c r="C41" s="26">
        <v>5</v>
      </c>
      <c r="D41" s="27"/>
      <c r="E41" s="39">
        <v>1.5</v>
      </c>
      <c r="F41" s="27"/>
      <c r="G41" s="21">
        <f t="shared" si="1"/>
        <v>0.504261363636364</v>
      </c>
    </row>
    <row r="42" spans="1:7">
      <c r="A42" s="26" t="s">
        <v>87</v>
      </c>
      <c r="B42" s="20">
        <v>5000</v>
      </c>
      <c r="C42" s="26">
        <v>5</v>
      </c>
      <c r="D42" s="27"/>
      <c r="E42" s="39">
        <v>1.5</v>
      </c>
      <c r="F42" s="27"/>
      <c r="G42" s="21">
        <f t="shared" si="1"/>
        <v>0.710227272727273</v>
      </c>
    </row>
    <row r="43" ht="17.25" spans="1:7">
      <c r="A43" s="26" t="s">
        <v>16</v>
      </c>
      <c r="B43" s="34"/>
      <c r="C43" s="26"/>
      <c r="D43" s="27"/>
      <c r="E43" s="39"/>
      <c r="F43" s="27"/>
      <c r="G43" s="23">
        <f>SUM(G36:G42)</f>
        <v>59.6928977272727</v>
      </c>
    </row>
    <row r="44" spans="1:7">
      <c r="A44" s="42" t="s">
        <v>54</v>
      </c>
      <c r="B44" s="43"/>
      <c r="C44" s="43"/>
      <c r="D44" s="43"/>
      <c r="E44" s="43"/>
      <c r="F44" s="43"/>
      <c r="G44" s="44"/>
    </row>
    <row r="45" ht="30" spans="1:7">
      <c r="A45" s="17" t="s">
        <v>35</v>
      </c>
      <c r="B45" s="17" t="s">
        <v>48</v>
      </c>
      <c r="C45" s="18" t="s">
        <v>55</v>
      </c>
      <c r="D45" s="17" t="s">
        <v>56</v>
      </c>
      <c r="E45" s="17" t="s">
        <v>49</v>
      </c>
      <c r="F45" s="17" t="s">
        <v>50</v>
      </c>
      <c r="G45" s="17" t="s">
        <v>13</v>
      </c>
    </row>
    <row r="46" ht="15" spans="1:7">
      <c r="A46" s="20" t="s">
        <v>88</v>
      </c>
      <c r="B46" s="45">
        <v>46244103.63</v>
      </c>
      <c r="C46" s="20">
        <v>13777</v>
      </c>
      <c r="D46" s="20">
        <v>580</v>
      </c>
      <c r="E46" s="20">
        <v>50</v>
      </c>
      <c r="F46" s="20">
        <v>1.5</v>
      </c>
      <c r="G46" s="21">
        <f>IFERROR(B46/C46/E46/12/22/8*D46*F46,0)</f>
        <v>27.6539416251641</v>
      </c>
    </row>
    <row r="47" ht="17.25" spans="1:7">
      <c r="A47" s="20" t="s">
        <v>16</v>
      </c>
      <c r="B47" s="20"/>
      <c r="C47" s="20"/>
      <c r="D47" s="20"/>
      <c r="E47" s="20"/>
      <c r="F47" s="20"/>
      <c r="G47" s="33">
        <f>SUM(G46:G46)</f>
        <v>27.6539416251641</v>
      </c>
    </row>
    <row r="48" ht="15" spans="1:7">
      <c r="A48" s="24" t="s">
        <v>58</v>
      </c>
      <c r="B48" s="24"/>
      <c r="C48" s="24"/>
      <c r="D48" s="24"/>
      <c r="E48" s="24"/>
      <c r="F48" s="24"/>
      <c r="G48" s="24"/>
    </row>
    <row r="49" spans="1:7">
      <c r="A49" s="14" t="s">
        <v>59</v>
      </c>
      <c r="B49" s="15"/>
      <c r="C49" s="15"/>
      <c r="D49" s="15"/>
      <c r="E49" s="15"/>
      <c r="F49" s="16"/>
      <c r="G49" s="21">
        <f>(G9+G27+G14+G23+G32+G43+G47)*G50</f>
        <v>238.351831083439</v>
      </c>
    </row>
    <row r="50" spans="1:7">
      <c r="A50" s="14" t="s">
        <v>60</v>
      </c>
      <c r="B50" s="15"/>
      <c r="C50" s="15"/>
      <c r="D50" s="15"/>
      <c r="E50" s="15"/>
      <c r="F50" s="16"/>
      <c r="G50" s="28">
        <v>0.18</v>
      </c>
    </row>
    <row r="51" spans="1:7">
      <c r="A51" s="46" t="s">
        <v>61</v>
      </c>
      <c r="B51" s="47"/>
      <c r="C51" s="47"/>
      <c r="D51" s="47"/>
      <c r="E51" s="47"/>
      <c r="F51" s="48"/>
      <c r="G51" s="28">
        <f>G52</f>
        <v>0.16</v>
      </c>
    </row>
    <row r="52" spans="1:7">
      <c r="A52" s="14" t="s">
        <v>62</v>
      </c>
      <c r="B52" s="15"/>
      <c r="C52" s="15"/>
      <c r="D52" s="15"/>
      <c r="E52" s="15"/>
      <c r="F52" s="16"/>
      <c r="G52" s="28">
        <v>0.16</v>
      </c>
    </row>
    <row r="53" ht="17.25" spans="1:7">
      <c r="A53" s="49" t="s">
        <v>16</v>
      </c>
      <c r="B53" s="50"/>
      <c r="C53" s="50"/>
      <c r="D53" s="50"/>
      <c r="E53" s="50"/>
      <c r="F53" s="51"/>
      <c r="G53" s="33">
        <f>G49+G52</f>
        <v>238.511831083439</v>
      </c>
    </row>
    <row r="54" ht="17.25" spans="1:7">
      <c r="A54" s="14" t="s">
        <v>63</v>
      </c>
      <c r="B54" s="15"/>
      <c r="C54" s="15"/>
      <c r="D54" s="15"/>
      <c r="E54" s="15"/>
      <c r="F54" s="16"/>
      <c r="G54" s="23">
        <f>G9+G27+G14+G23+G32+G43+G47+G53</f>
        <v>1562.68867043588</v>
      </c>
    </row>
    <row r="55" ht="15" spans="1:7">
      <c r="A55" s="46" t="s">
        <v>64</v>
      </c>
      <c r="B55" s="47"/>
      <c r="C55" s="47"/>
      <c r="D55" s="47"/>
      <c r="E55" s="47"/>
      <c r="F55" s="47"/>
      <c r="G55" s="48"/>
    </row>
    <row r="70" ht="13.5"/>
  </sheetData>
  <mergeCells count="82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A15:G15"/>
    <mergeCell ref="C16:D16"/>
    <mergeCell ref="E16:F16"/>
    <mergeCell ref="C17:D17"/>
    <mergeCell ref="E17:F17"/>
    <mergeCell ref="C18:D18"/>
    <mergeCell ref="E18:F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A24:G24"/>
    <mergeCell ref="C25:D25"/>
    <mergeCell ref="E25:F25"/>
    <mergeCell ref="C26:D26"/>
    <mergeCell ref="E26:F26"/>
    <mergeCell ref="C27:D27"/>
    <mergeCell ref="E27:F27"/>
    <mergeCell ref="A28:G28"/>
    <mergeCell ref="C29:D29"/>
    <mergeCell ref="E29:F29"/>
    <mergeCell ref="C30:D30"/>
    <mergeCell ref="E30:F30"/>
    <mergeCell ref="C31:D31"/>
    <mergeCell ref="E31:F31"/>
    <mergeCell ref="C32:D32"/>
    <mergeCell ref="E32:F32"/>
    <mergeCell ref="A33:G33"/>
    <mergeCell ref="A34:G34"/>
    <mergeCell ref="C35:D35"/>
    <mergeCell ref="E35:F35"/>
    <mergeCell ref="C36:D36"/>
    <mergeCell ref="E36:F36"/>
    <mergeCell ref="C37:D37"/>
    <mergeCell ref="E37:F37"/>
    <mergeCell ref="C38:D38"/>
    <mergeCell ref="E38:F38"/>
    <mergeCell ref="C39:D39"/>
    <mergeCell ref="E39:F39"/>
    <mergeCell ref="C40:D40"/>
    <mergeCell ref="E40:F40"/>
    <mergeCell ref="C41:D41"/>
    <mergeCell ref="E41:F41"/>
    <mergeCell ref="C42:D42"/>
    <mergeCell ref="E42:F42"/>
    <mergeCell ref="C43:D43"/>
    <mergeCell ref="E43:F43"/>
    <mergeCell ref="A44:G44"/>
    <mergeCell ref="A48:G48"/>
    <mergeCell ref="A49:F49"/>
    <mergeCell ref="A50:F50"/>
    <mergeCell ref="A51:F51"/>
    <mergeCell ref="A52:F52"/>
    <mergeCell ref="A53:F53"/>
    <mergeCell ref="A54:F54"/>
    <mergeCell ref="A55:G55"/>
  </mergeCells>
  <pageMargins left="0.7" right="0.7" top="0.75" bottom="0.75" header="0.3" footer="0.3"/>
  <pageSetup paperSize="9" scale="77" orientation="portrait"/>
  <headerFooter/>
  <legacyDrawing r:id="rId2"/>
</worksheet>
</file>

<file path=xl/worksheets/sheet8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89"/>
  <sheetViews>
    <sheetView workbookViewId="0">
      <selection activeCell="A22" sqref="$A22:$XFD22"/>
    </sheetView>
  </sheetViews>
  <sheetFormatPr defaultColWidth="8.75" defaultRowHeight="16.5"/>
  <cols>
    <col min="1" max="1" width="20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252</v>
      </c>
      <c r="C4" s="10" t="s">
        <v>6</v>
      </c>
      <c r="D4" s="11" t="s">
        <v>253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ht="15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2</v>
      </c>
      <c r="C7" s="18">
        <v>2</v>
      </c>
      <c r="D7" s="19"/>
      <c r="E7" s="18">
        <v>96.35</v>
      </c>
      <c r="F7" s="19"/>
      <c r="G7" s="21">
        <f>B7*C7*E7</f>
        <v>385.4</v>
      </c>
    </row>
    <row r="8" ht="16.15" customHeight="1" spans="1:12">
      <c r="A8" s="20" t="s">
        <v>15</v>
      </c>
      <c r="B8" s="20">
        <v>2</v>
      </c>
      <c r="C8" s="18">
        <v>2</v>
      </c>
      <c r="D8" s="19"/>
      <c r="E8" s="18">
        <v>206.68</v>
      </c>
      <c r="F8" s="19"/>
      <c r="G8" s="21">
        <f>B8*C8*E8</f>
        <v>826.72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1212.12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spans="1:12">
      <c r="A13" s="20" t="s">
        <v>100</v>
      </c>
      <c r="B13" s="20" t="s">
        <v>33</v>
      </c>
      <c r="C13" s="26">
        <v>4</v>
      </c>
      <c r="D13" s="27"/>
      <c r="E13" s="26">
        <v>42</v>
      </c>
      <c r="F13" s="27"/>
      <c r="G13" s="28">
        <f>C13*E13</f>
        <v>168</v>
      </c>
    </row>
    <row r="14" ht="17.25" spans="1:12">
      <c r="A14" s="20" t="s">
        <v>99</v>
      </c>
      <c r="B14" s="22" t="s">
        <v>103</v>
      </c>
      <c r="C14" s="26">
        <v>1</v>
      </c>
      <c r="D14" s="27"/>
      <c r="E14" s="26">
        <v>0.33</v>
      </c>
      <c r="F14" s="27"/>
      <c r="G14" s="28">
        <f>C14*E14</f>
        <v>0.33</v>
      </c>
    </row>
    <row r="15" ht="17.25" spans="1:12">
      <c r="A15" s="20" t="s">
        <v>101</v>
      </c>
      <c r="B15" s="22" t="s">
        <v>33</v>
      </c>
      <c r="C15" s="26">
        <v>1</v>
      </c>
      <c r="D15" s="27"/>
      <c r="E15" s="26">
        <v>38</v>
      </c>
      <c r="F15" s="27"/>
      <c r="G15" s="28">
        <f>C15*E15</f>
        <v>38</v>
      </c>
    </row>
    <row r="16" ht="17.25" spans="1:12">
      <c r="A16" s="20" t="s">
        <v>102</v>
      </c>
      <c r="B16" s="22" t="s">
        <v>103</v>
      </c>
      <c r="C16" s="26">
        <v>1</v>
      </c>
      <c r="D16" s="27"/>
      <c r="E16" s="26">
        <v>10</v>
      </c>
      <c r="F16" s="27"/>
      <c r="G16" s="21">
        <f>C16*E16</f>
        <v>10</v>
      </c>
    </row>
    <row r="17" ht="17.25" spans="1:7">
      <c r="A17" s="20" t="s">
        <v>16</v>
      </c>
      <c r="B17" s="22"/>
      <c r="C17" s="26"/>
      <c r="D17" s="27"/>
      <c r="E17" s="26"/>
      <c r="F17" s="27"/>
      <c r="G17" s="23">
        <f>SUM(G13:G16)</f>
        <v>216.33</v>
      </c>
    </row>
    <row r="18" spans="1:7">
      <c r="A18" s="14" t="s">
        <v>23</v>
      </c>
      <c r="B18" s="15"/>
      <c r="C18" s="15"/>
      <c r="D18" s="15"/>
      <c r="E18" s="15"/>
      <c r="F18" s="15"/>
      <c r="G18" s="16"/>
    </row>
    <row r="19" spans="1:7">
      <c r="A19" s="20" t="s">
        <v>19</v>
      </c>
      <c r="B19" s="20" t="s">
        <v>20</v>
      </c>
      <c r="C19" s="26" t="s">
        <v>21</v>
      </c>
      <c r="D19" s="27"/>
      <c r="E19" s="26" t="s">
        <v>22</v>
      </c>
      <c r="F19" s="27"/>
      <c r="G19" s="20" t="s">
        <v>13</v>
      </c>
    </row>
    <row r="20" spans="1:7">
      <c r="A20" s="20" t="s">
        <v>24</v>
      </c>
      <c r="B20" s="20" t="s">
        <v>25</v>
      </c>
      <c r="C20" s="26">
        <v>4</v>
      </c>
      <c r="D20" s="27"/>
      <c r="E20" s="26">
        <v>0.32</v>
      </c>
      <c r="F20" s="27"/>
      <c r="G20" s="28">
        <f t="shared" ref="G20:G35" si="0">C20*E20</f>
        <v>1.28</v>
      </c>
    </row>
    <row r="21" spans="1:7">
      <c r="A21" s="20" t="s">
        <v>26</v>
      </c>
      <c r="B21" s="20" t="s">
        <v>25</v>
      </c>
      <c r="C21" s="26">
        <v>4</v>
      </c>
      <c r="D21" s="27"/>
      <c r="E21" s="26">
        <v>0.45</v>
      </c>
      <c r="F21" s="27"/>
      <c r="G21" s="28">
        <f t="shared" si="0"/>
        <v>1.8</v>
      </c>
    </row>
    <row r="22" spans="1:7">
      <c r="A22" s="20" t="s">
        <v>27</v>
      </c>
      <c r="B22" s="20" t="s">
        <v>28</v>
      </c>
      <c r="C22" s="26">
        <v>3</v>
      </c>
      <c r="D22" s="27"/>
      <c r="E22" s="26">
        <v>2.3</v>
      </c>
      <c r="F22" s="27"/>
      <c r="G22" s="28">
        <f t="shared" si="0"/>
        <v>6.9</v>
      </c>
    </row>
    <row r="23" spans="1:7">
      <c r="A23" s="20" t="s">
        <v>29</v>
      </c>
      <c r="B23" s="20" t="s">
        <v>25</v>
      </c>
      <c r="C23" s="26">
        <v>1</v>
      </c>
      <c r="D23" s="27"/>
      <c r="E23" s="26">
        <v>3.5</v>
      </c>
      <c r="F23" s="27"/>
      <c r="G23" s="28">
        <f t="shared" si="0"/>
        <v>3.5</v>
      </c>
    </row>
    <row r="24" spans="1:7">
      <c r="A24" s="20" t="s">
        <v>30</v>
      </c>
      <c r="B24" s="20" t="s">
        <v>31</v>
      </c>
      <c r="C24" s="26">
        <v>0.5</v>
      </c>
      <c r="D24" s="27"/>
      <c r="E24" s="26">
        <v>5.7</v>
      </c>
      <c r="F24" s="27"/>
      <c r="G24" s="28">
        <f t="shared" si="0"/>
        <v>2.85</v>
      </c>
    </row>
    <row r="25" spans="1:7">
      <c r="A25" s="20" t="s">
        <v>32</v>
      </c>
      <c r="B25" s="20" t="s">
        <v>33</v>
      </c>
      <c r="C25" s="26">
        <v>1</v>
      </c>
      <c r="D25" s="27"/>
      <c r="E25" s="26">
        <v>0.38</v>
      </c>
      <c r="F25" s="27"/>
      <c r="G25" s="28">
        <f t="shared" si="0"/>
        <v>0.38</v>
      </c>
    </row>
    <row r="26" spans="1:7">
      <c r="A26" s="20" t="s">
        <v>83</v>
      </c>
      <c r="B26" s="20" t="s">
        <v>84</v>
      </c>
      <c r="C26" s="26">
        <v>2</v>
      </c>
      <c r="D26" s="27"/>
      <c r="E26" s="26">
        <v>7.6</v>
      </c>
      <c r="F26" s="27"/>
      <c r="G26" s="28">
        <f t="shared" si="0"/>
        <v>15.2</v>
      </c>
    </row>
    <row r="27" s="1" customFormat="1" ht="17.25" spans="1:7">
      <c r="A27" s="29" t="s">
        <v>104</v>
      </c>
      <c r="B27" s="30" t="s">
        <v>33</v>
      </c>
      <c r="C27" s="26">
        <v>3</v>
      </c>
      <c r="D27" s="27"/>
      <c r="E27" s="31">
        <v>0.6</v>
      </c>
      <c r="F27" s="32"/>
      <c r="G27" s="28">
        <f t="shared" si="0"/>
        <v>1.8</v>
      </c>
    </row>
    <row r="28" s="1" customFormat="1" ht="17.25" spans="1:7">
      <c r="A28" s="20" t="s">
        <v>105</v>
      </c>
      <c r="B28" s="20" t="s">
        <v>31</v>
      </c>
      <c r="C28" s="26">
        <v>0.5</v>
      </c>
      <c r="D28" s="27"/>
      <c r="E28" s="26">
        <v>6</v>
      </c>
      <c r="F28" s="27"/>
      <c r="G28" s="28">
        <f t="shared" si="0"/>
        <v>3</v>
      </c>
    </row>
    <row r="29" spans="1:7">
      <c r="A29" s="29" t="s">
        <v>85</v>
      </c>
      <c r="B29" s="29" t="s">
        <v>25</v>
      </c>
      <c r="C29" s="26">
        <v>1</v>
      </c>
      <c r="D29" s="27"/>
      <c r="E29" s="31">
        <v>280</v>
      </c>
      <c r="F29" s="32"/>
      <c r="G29" s="28">
        <f t="shared" si="0"/>
        <v>280</v>
      </c>
    </row>
    <row r="30" spans="1:7">
      <c r="A30" s="29" t="s">
        <v>80</v>
      </c>
      <c r="B30" s="29" t="s">
        <v>33</v>
      </c>
      <c r="C30" s="26">
        <v>4</v>
      </c>
      <c r="D30" s="27"/>
      <c r="E30" s="31">
        <v>0.7</v>
      </c>
      <c r="F30" s="32"/>
      <c r="G30" s="28">
        <f t="shared" si="0"/>
        <v>2.8</v>
      </c>
    </row>
    <row r="31" ht="17.25" spans="1:7">
      <c r="A31" s="29" t="s">
        <v>16</v>
      </c>
      <c r="B31" s="30"/>
      <c r="C31" s="31"/>
      <c r="D31" s="32"/>
      <c r="E31" s="31"/>
      <c r="F31" s="32"/>
      <c r="G31" s="33">
        <f>SUM(G20:G30)</f>
        <v>319.51</v>
      </c>
    </row>
    <row r="32" spans="1:7">
      <c r="A32" s="24" t="s">
        <v>34</v>
      </c>
      <c r="B32" s="24"/>
      <c r="C32" s="24"/>
      <c r="D32" s="24"/>
      <c r="E32" s="24"/>
      <c r="F32" s="24"/>
      <c r="G32" s="24"/>
    </row>
    <row r="33" ht="15" spans="1:7">
      <c r="A33" s="20" t="s">
        <v>35</v>
      </c>
      <c r="B33" s="20" t="s">
        <v>36</v>
      </c>
      <c r="C33" s="26" t="s">
        <v>21</v>
      </c>
      <c r="D33" s="27"/>
      <c r="E33" s="26" t="s">
        <v>37</v>
      </c>
      <c r="F33" s="27"/>
      <c r="G33" s="20" t="s">
        <v>38</v>
      </c>
    </row>
    <row r="34" ht="17.25" spans="1:7">
      <c r="A34" s="20"/>
      <c r="B34" s="22"/>
      <c r="C34" s="26"/>
      <c r="D34" s="27"/>
      <c r="E34" s="26"/>
      <c r="F34" s="27"/>
      <c r="G34" s="21">
        <f>C34*E34</f>
        <v>0</v>
      </c>
    </row>
    <row r="35" ht="17.25" spans="1:7">
      <c r="A35" s="20" t="s">
        <v>16</v>
      </c>
      <c r="B35" s="22"/>
      <c r="C35" s="26"/>
      <c r="D35" s="27"/>
      <c r="E35" s="26"/>
      <c r="F35" s="27"/>
      <c r="G35" s="21">
        <f>SUM(G34:G34)</f>
        <v>0</v>
      </c>
    </row>
    <row r="36" ht="15" spans="1:7">
      <c r="A36" s="14" t="s">
        <v>39</v>
      </c>
      <c r="B36" s="15"/>
      <c r="C36" s="15"/>
      <c r="D36" s="15"/>
      <c r="E36" s="15"/>
      <c r="F36" s="15"/>
      <c r="G36" s="16"/>
    </row>
    <row r="37" spans="1:7">
      <c r="A37" s="20" t="s">
        <v>35</v>
      </c>
      <c r="B37" s="20" t="s">
        <v>36</v>
      </c>
      <c r="C37" s="26" t="s">
        <v>40</v>
      </c>
      <c r="D37" s="27"/>
      <c r="E37" s="26" t="s">
        <v>22</v>
      </c>
      <c r="F37" s="27"/>
      <c r="G37" s="20" t="s">
        <v>13</v>
      </c>
    </row>
    <row r="38" spans="1:7">
      <c r="A38" s="20" t="s">
        <v>41</v>
      </c>
      <c r="B38" s="20" t="s">
        <v>42</v>
      </c>
      <c r="C38" s="26">
        <v>2</v>
      </c>
      <c r="D38" s="27"/>
      <c r="E38" s="26">
        <v>1.74</v>
      </c>
      <c r="F38" s="27"/>
      <c r="G38" s="21">
        <f>C38*E38</f>
        <v>3.48</v>
      </c>
    </row>
    <row r="39" spans="1:7">
      <c r="A39" s="20" t="s">
        <v>43</v>
      </c>
      <c r="B39" s="20" t="s">
        <v>44</v>
      </c>
      <c r="C39" s="26">
        <v>5</v>
      </c>
      <c r="D39" s="27"/>
      <c r="E39" s="26">
        <v>0.75</v>
      </c>
      <c r="F39" s="27"/>
      <c r="G39" s="21">
        <f>C39*E39</f>
        <v>3.75</v>
      </c>
    </row>
    <row r="40" ht="17.25" spans="1:7">
      <c r="A40" s="20" t="s">
        <v>16</v>
      </c>
      <c r="B40" s="34"/>
      <c r="C40" s="26"/>
      <c r="D40" s="27"/>
      <c r="E40" s="26"/>
      <c r="F40" s="27"/>
      <c r="G40" s="23">
        <f>SUM(G38:G39)</f>
        <v>7.23</v>
      </c>
    </row>
    <row r="41" spans="1:7">
      <c r="A41" s="14" t="s">
        <v>45</v>
      </c>
      <c r="B41" s="15"/>
      <c r="C41" s="15"/>
      <c r="D41" s="15"/>
      <c r="E41" s="15"/>
      <c r="F41" s="15"/>
      <c r="G41" s="16"/>
    </row>
    <row r="42" spans="1:7">
      <c r="A42" s="35" t="s">
        <v>46</v>
      </c>
      <c r="B42" s="36"/>
      <c r="C42" s="36"/>
      <c r="D42" s="36"/>
      <c r="E42" s="15"/>
      <c r="F42" s="15"/>
      <c r="G42" s="16"/>
    </row>
    <row r="43" spans="1:7">
      <c r="A43" s="37" t="s">
        <v>47</v>
      </c>
      <c r="B43" s="37" t="s">
        <v>48</v>
      </c>
      <c r="C43" s="37" t="s">
        <v>49</v>
      </c>
      <c r="D43" s="38"/>
      <c r="E43" s="39" t="s">
        <v>50</v>
      </c>
      <c r="F43" s="27"/>
      <c r="G43" s="20" t="s">
        <v>13</v>
      </c>
    </row>
    <row r="44" spans="1:7">
      <c r="A44" s="20" t="s">
        <v>51</v>
      </c>
      <c r="B44" s="20">
        <v>180000</v>
      </c>
      <c r="C44" s="52">
        <v>5</v>
      </c>
      <c r="D44" s="38"/>
      <c r="E44" s="40">
        <v>2</v>
      </c>
      <c r="F44" s="41"/>
      <c r="G44" s="21">
        <f t="shared" ref="G44:G50" si="1">IFERROR(B44/C44/12/22/8*E44,0)</f>
        <v>34.0909090909091</v>
      </c>
    </row>
    <row r="45" spans="1:7">
      <c r="A45" s="20" t="s">
        <v>77</v>
      </c>
      <c r="B45" s="20">
        <v>138000</v>
      </c>
      <c r="C45" s="26">
        <v>5</v>
      </c>
      <c r="D45" s="27"/>
      <c r="E45" s="39">
        <v>2</v>
      </c>
      <c r="F45" s="27"/>
      <c r="G45" s="21">
        <f t="shared" si="1"/>
        <v>26.1363636363636</v>
      </c>
    </row>
    <row r="46" spans="1:7">
      <c r="A46" s="26" t="s">
        <v>92</v>
      </c>
      <c r="B46" s="20">
        <v>88500</v>
      </c>
      <c r="C46" s="26">
        <v>5</v>
      </c>
      <c r="D46" s="27"/>
      <c r="E46" s="39">
        <v>2</v>
      </c>
      <c r="F46" s="27"/>
      <c r="G46" s="21">
        <f t="shared" si="1"/>
        <v>16.7613636363636</v>
      </c>
    </row>
    <row r="47" spans="1:7">
      <c r="A47" s="26" t="s">
        <v>86</v>
      </c>
      <c r="B47" s="20">
        <v>1188</v>
      </c>
      <c r="C47" s="26">
        <v>5</v>
      </c>
      <c r="D47" s="27"/>
      <c r="E47" s="39">
        <v>2</v>
      </c>
      <c r="F47" s="27"/>
      <c r="G47" s="21">
        <f t="shared" si="1"/>
        <v>0.225</v>
      </c>
    </row>
    <row r="48" spans="1:7">
      <c r="A48" s="26" t="s">
        <v>52</v>
      </c>
      <c r="B48" s="20">
        <v>4000</v>
      </c>
      <c r="C48" s="26">
        <v>5</v>
      </c>
      <c r="D48" s="27"/>
      <c r="E48" s="39">
        <v>2</v>
      </c>
      <c r="F48" s="27"/>
      <c r="G48" s="21">
        <f t="shared" si="1"/>
        <v>0.757575757575758</v>
      </c>
    </row>
    <row r="49" spans="1:7">
      <c r="A49" s="26" t="s">
        <v>53</v>
      </c>
      <c r="B49" s="20">
        <v>3550</v>
      </c>
      <c r="C49" s="26">
        <v>5</v>
      </c>
      <c r="D49" s="27"/>
      <c r="E49" s="39">
        <v>2</v>
      </c>
      <c r="F49" s="27"/>
      <c r="G49" s="21">
        <f t="shared" si="1"/>
        <v>0.672348484848485</v>
      </c>
    </row>
    <row r="50" spans="1:7">
      <c r="A50" s="26" t="s">
        <v>87</v>
      </c>
      <c r="B50" s="20">
        <v>5000</v>
      </c>
      <c r="C50" s="26">
        <v>5</v>
      </c>
      <c r="D50" s="27"/>
      <c r="E50" s="39">
        <v>2</v>
      </c>
      <c r="F50" s="27"/>
      <c r="G50" s="21">
        <f t="shared" si="1"/>
        <v>0.946969696969697</v>
      </c>
    </row>
    <row r="51" ht="17.25" spans="1:7">
      <c r="A51" s="26" t="s">
        <v>16</v>
      </c>
      <c r="B51" s="34"/>
      <c r="C51" s="26"/>
      <c r="D51" s="27"/>
      <c r="E51" s="39"/>
      <c r="F51" s="27"/>
      <c r="G51" s="23">
        <f>SUM(G44:G50)</f>
        <v>79.5905303030303</v>
      </c>
    </row>
    <row r="52" spans="1:7">
      <c r="A52" s="42" t="s">
        <v>54</v>
      </c>
      <c r="B52" s="43"/>
      <c r="C52" s="43"/>
      <c r="D52" s="43"/>
      <c r="E52" s="43"/>
      <c r="F52" s="43"/>
      <c r="G52" s="44"/>
    </row>
    <row r="53" ht="30" spans="1:7">
      <c r="A53" s="17" t="s">
        <v>35</v>
      </c>
      <c r="B53" s="17" t="s">
        <v>48</v>
      </c>
      <c r="C53" s="18" t="s">
        <v>55</v>
      </c>
      <c r="D53" s="17" t="s">
        <v>56</v>
      </c>
      <c r="E53" s="17" t="s">
        <v>49</v>
      </c>
      <c r="F53" s="17" t="s">
        <v>50</v>
      </c>
      <c r="G53" s="17" t="s">
        <v>13</v>
      </c>
    </row>
    <row r="54" ht="15" spans="1:7">
      <c r="A54" s="20" t="s">
        <v>88</v>
      </c>
      <c r="B54" s="45">
        <v>46244103.63</v>
      </c>
      <c r="C54" s="20">
        <v>13777</v>
      </c>
      <c r="D54" s="20">
        <v>580</v>
      </c>
      <c r="E54" s="20">
        <v>50</v>
      </c>
      <c r="F54" s="20">
        <v>2</v>
      </c>
      <c r="G54" s="21">
        <f>IFERROR(B54/C54/E54/12/22/8*D54*F54,0)</f>
        <v>36.8719221668855</v>
      </c>
    </row>
    <row r="55" ht="17.25" spans="1:7">
      <c r="A55" s="20" t="s">
        <v>16</v>
      </c>
      <c r="B55" s="20"/>
      <c r="C55" s="20"/>
      <c r="D55" s="20"/>
      <c r="E55" s="20"/>
      <c r="F55" s="20"/>
      <c r="G55" s="33">
        <f>SUM(G54:G54)</f>
        <v>36.8719221668855</v>
      </c>
    </row>
    <row r="56" ht="15" spans="1:7">
      <c r="A56" s="24" t="s">
        <v>58</v>
      </c>
      <c r="B56" s="24"/>
      <c r="C56" s="24"/>
      <c r="D56" s="24"/>
      <c r="E56" s="24"/>
      <c r="F56" s="24"/>
      <c r="G56" s="24"/>
    </row>
    <row r="57" spans="1:7">
      <c r="A57" s="14" t="s">
        <v>59</v>
      </c>
      <c r="B57" s="15"/>
      <c r="C57" s="15"/>
      <c r="D57" s="15"/>
      <c r="E57" s="15"/>
      <c r="F57" s="16"/>
      <c r="G57" s="21">
        <f>(G9+G17+G31+G40+G51+G55)*G58</f>
        <v>336.897441444585</v>
      </c>
    </row>
    <row r="58" spans="1:7">
      <c r="A58" s="14" t="s">
        <v>60</v>
      </c>
      <c r="B58" s="15"/>
      <c r="C58" s="15"/>
      <c r="D58" s="15"/>
      <c r="E58" s="15"/>
      <c r="F58" s="16"/>
      <c r="G58" s="28">
        <v>0.18</v>
      </c>
    </row>
    <row r="59" spans="1:7">
      <c r="A59" s="46" t="s">
        <v>61</v>
      </c>
      <c r="B59" s="47"/>
      <c r="C59" s="47"/>
      <c r="D59" s="47"/>
      <c r="E59" s="47"/>
      <c r="F59" s="48"/>
      <c r="G59" s="28">
        <f>G60</f>
        <v>0.16</v>
      </c>
    </row>
    <row r="60" spans="1:7">
      <c r="A60" s="14" t="s">
        <v>62</v>
      </c>
      <c r="B60" s="15"/>
      <c r="C60" s="15"/>
      <c r="D60" s="15"/>
      <c r="E60" s="15"/>
      <c r="F60" s="16"/>
      <c r="G60" s="28">
        <v>0.16</v>
      </c>
    </row>
    <row r="61" ht="17.25" spans="1:7">
      <c r="A61" s="49" t="s">
        <v>16</v>
      </c>
      <c r="B61" s="50"/>
      <c r="C61" s="50"/>
      <c r="D61" s="50"/>
      <c r="E61" s="50"/>
      <c r="F61" s="51"/>
      <c r="G61" s="33">
        <f>G57+G59</f>
        <v>337.057441444585</v>
      </c>
    </row>
    <row r="62" ht="17.25" spans="1:7">
      <c r="A62" s="14" t="s">
        <v>63</v>
      </c>
      <c r="B62" s="15"/>
      <c r="C62" s="15"/>
      <c r="D62" s="15"/>
      <c r="E62" s="15"/>
      <c r="F62" s="16"/>
      <c r="G62" s="23">
        <f>G9+G17+G31+G35+G40+G51+G55+G61</f>
        <v>2208.7098939145</v>
      </c>
    </row>
    <row r="63" ht="15" spans="1:7">
      <c r="A63" s="46" t="s">
        <v>64</v>
      </c>
      <c r="B63" s="47"/>
      <c r="C63" s="47"/>
      <c r="D63" s="47"/>
      <c r="E63" s="47"/>
      <c r="F63" s="47"/>
      <c r="G63" s="48"/>
    </row>
    <row r="89" ht="13.5"/>
  </sheetData>
  <mergeCells count="98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A18:G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C30:D30"/>
    <mergeCell ref="E30:F30"/>
    <mergeCell ref="C31:D31"/>
    <mergeCell ref="E31:F31"/>
    <mergeCell ref="A32:G32"/>
    <mergeCell ref="C33:D33"/>
    <mergeCell ref="E33:F33"/>
    <mergeCell ref="C34:D34"/>
    <mergeCell ref="E34:F34"/>
    <mergeCell ref="C35:D35"/>
    <mergeCell ref="E35:F35"/>
    <mergeCell ref="A36:G36"/>
    <mergeCell ref="C37:D37"/>
    <mergeCell ref="E37:F37"/>
    <mergeCell ref="C38:D38"/>
    <mergeCell ref="E38:F38"/>
    <mergeCell ref="C39:D39"/>
    <mergeCell ref="E39:F39"/>
    <mergeCell ref="C40:D40"/>
    <mergeCell ref="E40:F40"/>
    <mergeCell ref="A41:G41"/>
    <mergeCell ref="A42:G42"/>
    <mergeCell ref="C43:D43"/>
    <mergeCell ref="E43:F43"/>
    <mergeCell ref="C44:D44"/>
    <mergeCell ref="E44:F44"/>
    <mergeCell ref="C45:D45"/>
    <mergeCell ref="E45:F45"/>
    <mergeCell ref="C46:D46"/>
    <mergeCell ref="E46:F46"/>
    <mergeCell ref="C47:D47"/>
    <mergeCell ref="E47:F47"/>
    <mergeCell ref="C48:D48"/>
    <mergeCell ref="E48:F48"/>
    <mergeCell ref="C49:D49"/>
    <mergeCell ref="E49:F49"/>
    <mergeCell ref="C50:D50"/>
    <mergeCell ref="E50:F50"/>
    <mergeCell ref="C51:D51"/>
    <mergeCell ref="E51:F51"/>
    <mergeCell ref="A52:G52"/>
    <mergeCell ref="A56:G56"/>
    <mergeCell ref="A57:F57"/>
    <mergeCell ref="A58:F58"/>
    <mergeCell ref="A59:F59"/>
    <mergeCell ref="A60:F60"/>
    <mergeCell ref="A61:F61"/>
    <mergeCell ref="A62:F62"/>
    <mergeCell ref="A63:G63"/>
  </mergeCells>
  <pageMargins left="0.7" right="0.7" top="0.236111111111111" bottom="0.275" header="0.3" footer="0.3"/>
  <pageSetup paperSize="9" scale="74" orientation="portrait"/>
  <headerFooter/>
  <legacyDrawing r:id="rId2"/>
</worksheet>
</file>

<file path=xl/worksheets/sheet8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61"/>
  <sheetViews>
    <sheetView topLeftCell="A38" workbookViewId="0">
      <selection activeCell="A62" sqref="$A62:$XFD72"/>
    </sheetView>
  </sheetViews>
  <sheetFormatPr defaultColWidth="8.75" defaultRowHeight="16.5"/>
  <cols>
    <col min="1" max="1" width="19.375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254</v>
      </c>
      <c r="C4" s="10" t="s">
        <v>6</v>
      </c>
      <c r="D4" s="11" t="s">
        <v>255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ht="15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2</v>
      </c>
      <c r="C7" s="18">
        <v>2</v>
      </c>
      <c r="D7" s="19"/>
      <c r="E7" s="18">
        <v>96.35</v>
      </c>
      <c r="F7" s="19"/>
      <c r="G7" s="21">
        <f>B7*C7*E7</f>
        <v>385.4</v>
      </c>
    </row>
    <row r="8" ht="16.15" customHeight="1" spans="1:12">
      <c r="A8" s="20" t="s">
        <v>15</v>
      </c>
      <c r="B8" s="20">
        <v>2</v>
      </c>
      <c r="C8" s="18">
        <v>2</v>
      </c>
      <c r="D8" s="19"/>
      <c r="E8" s="18">
        <v>206.68</v>
      </c>
      <c r="F8" s="19"/>
      <c r="G8" s="21">
        <f>B8*C8*E8</f>
        <v>826.72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1212.12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spans="1:12">
      <c r="A13" s="20" t="s">
        <v>100</v>
      </c>
      <c r="B13" s="20" t="s">
        <v>33</v>
      </c>
      <c r="C13" s="26">
        <v>2</v>
      </c>
      <c r="D13" s="27"/>
      <c r="E13" s="26">
        <v>42</v>
      </c>
      <c r="F13" s="27"/>
      <c r="G13" s="28">
        <f>C13*E13</f>
        <v>84</v>
      </c>
    </row>
    <row r="14" ht="17.25" spans="1:12">
      <c r="A14" s="20" t="s">
        <v>99</v>
      </c>
      <c r="B14" s="22" t="s">
        <v>103</v>
      </c>
      <c r="C14" s="26">
        <v>1</v>
      </c>
      <c r="D14" s="27"/>
      <c r="E14" s="26">
        <v>0.33</v>
      </c>
      <c r="F14" s="27"/>
      <c r="G14" s="28">
        <f>C14*E14</f>
        <v>0.33</v>
      </c>
    </row>
    <row r="15" ht="17.25" spans="1:12">
      <c r="A15" s="20" t="s">
        <v>101</v>
      </c>
      <c r="B15" s="22" t="s">
        <v>33</v>
      </c>
      <c r="C15" s="26">
        <v>1</v>
      </c>
      <c r="D15" s="27"/>
      <c r="E15" s="26">
        <v>38</v>
      </c>
      <c r="F15" s="27"/>
      <c r="G15" s="28">
        <f>C15*E15</f>
        <v>38</v>
      </c>
    </row>
    <row r="16" ht="17.25" spans="1:12">
      <c r="A16" s="20" t="s">
        <v>102</v>
      </c>
      <c r="B16" s="22" t="s">
        <v>103</v>
      </c>
      <c r="C16" s="26">
        <v>1</v>
      </c>
      <c r="D16" s="27"/>
      <c r="E16" s="26">
        <v>10</v>
      </c>
      <c r="F16" s="27"/>
      <c r="G16" s="21">
        <f>C16*E16</f>
        <v>10</v>
      </c>
    </row>
    <row r="17" ht="17.25" spans="1:7">
      <c r="A17" s="20" t="s">
        <v>16</v>
      </c>
      <c r="B17" s="22"/>
      <c r="C17" s="26"/>
      <c r="D17" s="27"/>
      <c r="E17" s="26"/>
      <c r="F17" s="27"/>
      <c r="G17" s="23">
        <f>SUM(G13:G16)</f>
        <v>132.33</v>
      </c>
    </row>
    <row r="18" spans="1:7">
      <c r="A18" s="14" t="s">
        <v>23</v>
      </c>
      <c r="B18" s="15"/>
      <c r="C18" s="15"/>
      <c r="D18" s="15"/>
      <c r="E18" s="15"/>
      <c r="F18" s="15"/>
      <c r="G18" s="16"/>
    </row>
    <row r="19" spans="1:7">
      <c r="A19" s="20" t="s">
        <v>19</v>
      </c>
      <c r="B19" s="20" t="s">
        <v>20</v>
      </c>
      <c r="C19" s="26" t="s">
        <v>21</v>
      </c>
      <c r="D19" s="27"/>
      <c r="E19" s="26" t="s">
        <v>22</v>
      </c>
      <c r="F19" s="27"/>
      <c r="G19" s="20" t="s">
        <v>13</v>
      </c>
    </row>
    <row r="20" spans="1:7">
      <c r="A20" s="20" t="s">
        <v>24</v>
      </c>
      <c r="B20" s="20" t="s">
        <v>25</v>
      </c>
      <c r="C20" s="26">
        <v>4</v>
      </c>
      <c r="D20" s="27"/>
      <c r="E20" s="26">
        <v>0.32</v>
      </c>
      <c r="F20" s="27"/>
      <c r="G20" s="28">
        <f t="shared" ref="G20:G33" si="0">C20*E20</f>
        <v>1.28</v>
      </c>
    </row>
    <row r="21" spans="1:7">
      <c r="A21" s="20" t="s">
        <v>26</v>
      </c>
      <c r="B21" s="20" t="s">
        <v>25</v>
      </c>
      <c r="C21" s="26">
        <v>4</v>
      </c>
      <c r="D21" s="27"/>
      <c r="E21" s="26">
        <v>0.45</v>
      </c>
      <c r="F21" s="27"/>
      <c r="G21" s="28">
        <f t="shared" si="0"/>
        <v>1.8</v>
      </c>
    </row>
    <row r="22" spans="1:7">
      <c r="A22" s="20" t="s">
        <v>27</v>
      </c>
      <c r="B22" s="20" t="s">
        <v>28</v>
      </c>
      <c r="C22" s="26">
        <v>3</v>
      </c>
      <c r="D22" s="27"/>
      <c r="E22" s="26">
        <v>2.3</v>
      </c>
      <c r="F22" s="27"/>
      <c r="G22" s="28">
        <f t="shared" si="0"/>
        <v>6.9</v>
      </c>
    </row>
    <row r="23" spans="1:7">
      <c r="A23" s="20" t="s">
        <v>29</v>
      </c>
      <c r="B23" s="20" t="s">
        <v>25</v>
      </c>
      <c r="C23" s="26">
        <v>1</v>
      </c>
      <c r="D23" s="27"/>
      <c r="E23" s="26">
        <v>3.5</v>
      </c>
      <c r="F23" s="27"/>
      <c r="G23" s="28">
        <f t="shared" si="0"/>
        <v>3.5</v>
      </c>
    </row>
    <row r="24" spans="1:7">
      <c r="A24" s="20" t="s">
        <v>30</v>
      </c>
      <c r="B24" s="20" t="s">
        <v>31</v>
      </c>
      <c r="C24" s="26">
        <v>0.5</v>
      </c>
      <c r="D24" s="27"/>
      <c r="E24" s="26">
        <v>5.7</v>
      </c>
      <c r="F24" s="27"/>
      <c r="G24" s="28">
        <f t="shared" si="0"/>
        <v>2.85</v>
      </c>
    </row>
    <row r="25" spans="1:7">
      <c r="A25" s="20" t="s">
        <v>32</v>
      </c>
      <c r="B25" s="20" t="s">
        <v>33</v>
      </c>
      <c r="C25" s="26">
        <v>1</v>
      </c>
      <c r="D25" s="27"/>
      <c r="E25" s="26">
        <v>0.38</v>
      </c>
      <c r="F25" s="27"/>
      <c r="G25" s="28">
        <f t="shared" si="0"/>
        <v>0.38</v>
      </c>
    </row>
    <row r="26" spans="1:7">
      <c r="A26" s="20" t="s">
        <v>83</v>
      </c>
      <c r="B26" s="20" t="s">
        <v>84</v>
      </c>
      <c r="C26" s="26">
        <v>2</v>
      </c>
      <c r="D26" s="27"/>
      <c r="E26" s="26">
        <v>7.6</v>
      </c>
      <c r="F26" s="27"/>
      <c r="G26" s="28">
        <f t="shared" si="0"/>
        <v>15.2</v>
      </c>
    </row>
    <row r="27" spans="1:7">
      <c r="A27" s="29" t="s">
        <v>85</v>
      </c>
      <c r="B27" s="29" t="s">
        <v>25</v>
      </c>
      <c r="C27" s="26">
        <v>1</v>
      </c>
      <c r="D27" s="27"/>
      <c r="E27" s="31">
        <v>280</v>
      </c>
      <c r="F27" s="32"/>
      <c r="G27" s="28">
        <f t="shared" si="0"/>
        <v>280</v>
      </c>
    </row>
    <row r="28" spans="1:7">
      <c r="A28" s="29" t="s">
        <v>80</v>
      </c>
      <c r="B28" s="29" t="s">
        <v>33</v>
      </c>
      <c r="C28" s="26">
        <v>5</v>
      </c>
      <c r="D28" s="27"/>
      <c r="E28" s="31">
        <v>0.7</v>
      </c>
      <c r="F28" s="32"/>
      <c r="G28" s="28">
        <f t="shared" si="0"/>
        <v>3.5</v>
      </c>
    </row>
    <row r="29" ht="17.25" spans="1:7">
      <c r="A29" s="29" t="s">
        <v>16</v>
      </c>
      <c r="B29" s="30"/>
      <c r="C29" s="31"/>
      <c r="D29" s="32"/>
      <c r="E29" s="31"/>
      <c r="F29" s="32"/>
      <c r="G29" s="33">
        <f>SUM(G20:G28)</f>
        <v>315.41</v>
      </c>
    </row>
    <row r="30" spans="1:7">
      <c r="A30" s="24" t="s">
        <v>34</v>
      </c>
      <c r="B30" s="24"/>
      <c r="C30" s="24"/>
      <c r="D30" s="24"/>
      <c r="E30" s="24"/>
      <c r="F30" s="24"/>
      <c r="G30" s="24"/>
    </row>
    <row r="31" ht="15" spans="1:7">
      <c r="A31" s="20" t="s">
        <v>35</v>
      </c>
      <c r="B31" s="20" t="s">
        <v>36</v>
      </c>
      <c r="C31" s="26" t="s">
        <v>21</v>
      </c>
      <c r="D31" s="27"/>
      <c r="E31" s="26" t="s">
        <v>37</v>
      </c>
      <c r="F31" s="27"/>
      <c r="G31" s="20" t="s">
        <v>38</v>
      </c>
    </row>
    <row r="32" ht="17.25" spans="1:7">
      <c r="A32" s="20"/>
      <c r="B32" s="22"/>
      <c r="C32" s="26"/>
      <c r="D32" s="27"/>
      <c r="E32" s="26"/>
      <c r="F32" s="27"/>
      <c r="G32" s="21">
        <f>C32*E32</f>
        <v>0</v>
      </c>
    </row>
    <row r="33" ht="17.25" spans="1:7">
      <c r="A33" s="20" t="s">
        <v>16</v>
      </c>
      <c r="B33" s="22"/>
      <c r="C33" s="26"/>
      <c r="D33" s="27"/>
      <c r="E33" s="26"/>
      <c r="F33" s="27"/>
      <c r="G33" s="21">
        <f>SUM(G32:G32)</f>
        <v>0</v>
      </c>
    </row>
    <row r="34" ht="15" spans="1:7">
      <c r="A34" s="14" t="s">
        <v>39</v>
      </c>
      <c r="B34" s="15"/>
      <c r="C34" s="15"/>
      <c r="D34" s="15"/>
      <c r="E34" s="15"/>
      <c r="F34" s="15"/>
      <c r="G34" s="16"/>
    </row>
    <row r="35" spans="1:7">
      <c r="A35" s="20" t="s">
        <v>35</v>
      </c>
      <c r="B35" s="20" t="s">
        <v>36</v>
      </c>
      <c r="C35" s="26" t="s">
        <v>40</v>
      </c>
      <c r="D35" s="27"/>
      <c r="E35" s="26" t="s">
        <v>22</v>
      </c>
      <c r="F35" s="27"/>
      <c r="G35" s="20" t="s">
        <v>13</v>
      </c>
    </row>
    <row r="36" spans="1:7">
      <c r="A36" s="20" t="s">
        <v>41</v>
      </c>
      <c r="B36" s="20" t="s">
        <v>42</v>
      </c>
      <c r="C36" s="26">
        <v>1</v>
      </c>
      <c r="D36" s="27"/>
      <c r="E36" s="26">
        <v>1.74</v>
      </c>
      <c r="F36" s="27"/>
      <c r="G36" s="21">
        <f>C36*E36</f>
        <v>1.74</v>
      </c>
    </row>
    <row r="37" spans="1:7">
      <c r="A37" s="20" t="s">
        <v>43</v>
      </c>
      <c r="B37" s="20" t="s">
        <v>44</v>
      </c>
      <c r="C37" s="26">
        <v>3</v>
      </c>
      <c r="D37" s="27"/>
      <c r="E37" s="26">
        <v>0.75</v>
      </c>
      <c r="F37" s="27"/>
      <c r="G37" s="21">
        <f>C37*E37</f>
        <v>2.25</v>
      </c>
    </row>
    <row r="38" ht="17.25" spans="1:7">
      <c r="A38" s="20" t="s">
        <v>16</v>
      </c>
      <c r="B38" s="34"/>
      <c r="C38" s="26"/>
      <c r="D38" s="27"/>
      <c r="E38" s="26"/>
      <c r="F38" s="27"/>
      <c r="G38" s="23">
        <f>SUM(G36:G37)</f>
        <v>3.99</v>
      </c>
    </row>
    <row r="39" spans="1:7">
      <c r="A39" s="14" t="s">
        <v>45</v>
      </c>
      <c r="B39" s="15"/>
      <c r="C39" s="15"/>
      <c r="D39" s="15"/>
      <c r="E39" s="15"/>
      <c r="F39" s="15"/>
      <c r="G39" s="16"/>
    </row>
    <row r="40" spans="1:7">
      <c r="A40" s="35" t="s">
        <v>46</v>
      </c>
      <c r="B40" s="36"/>
      <c r="C40" s="36"/>
      <c r="D40" s="36"/>
      <c r="E40" s="15"/>
      <c r="F40" s="15"/>
      <c r="G40" s="16"/>
    </row>
    <row r="41" spans="1:7">
      <c r="A41" s="37" t="s">
        <v>47</v>
      </c>
      <c r="B41" s="37" t="s">
        <v>48</v>
      </c>
      <c r="C41" s="37" t="s">
        <v>49</v>
      </c>
      <c r="D41" s="38"/>
      <c r="E41" s="39" t="s">
        <v>50</v>
      </c>
      <c r="F41" s="27"/>
      <c r="G41" s="20" t="s">
        <v>13</v>
      </c>
    </row>
    <row r="42" spans="1:7">
      <c r="A42" s="20" t="s">
        <v>51</v>
      </c>
      <c r="B42" s="20">
        <v>180000</v>
      </c>
      <c r="C42" s="52">
        <v>5</v>
      </c>
      <c r="D42" s="38"/>
      <c r="E42" s="40">
        <v>2</v>
      </c>
      <c r="F42" s="41"/>
      <c r="G42" s="21">
        <f t="shared" ref="G42:G48" si="1">IFERROR(B42/C42/12/22/8*E42,0)</f>
        <v>34.0909090909091</v>
      </c>
    </row>
    <row r="43" spans="1:7">
      <c r="A43" s="20" t="s">
        <v>77</v>
      </c>
      <c r="B43" s="20">
        <v>138000</v>
      </c>
      <c r="C43" s="26">
        <v>5</v>
      </c>
      <c r="D43" s="27"/>
      <c r="E43" s="39">
        <v>2</v>
      </c>
      <c r="F43" s="27"/>
      <c r="G43" s="21">
        <f t="shared" si="1"/>
        <v>26.1363636363636</v>
      </c>
    </row>
    <row r="44" spans="1:7">
      <c r="A44" s="26" t="s">
        <v>92</v>
      </c>
      <c r="B44" s="20">
        <v>88500</v>
      </c>
      <c r="C44" s="26">
        <v>5</v>
      </c>
      <c r="D44" s="27"/>
      <c r="E44" s="39">
        <v>2</v>
      </c>
      <c r="F44" s="27"/>
      <c r="G44" s="21">
        <f t="shared" si="1"/>
        <v>16.7613636363636</v>
      </c>
    </row>
    <row r="45" spans="1:7">
      <c r="A45" s="26" t="s">
        <v>86</v>
      </c>
      <c r="B45" s="20">
        <v>1188</v>
      </c>
      <c r="C45" s="26">
        <v>5</v>
      </c>
      <c r="D45" s="27"/>
      <c r="E45" s="39">
        <v>2</v>
      </c>
      <c r="F45" s="27"/>
      <c r="G45" s="21">
        <f t="shared" si="1"/>
        <v>0.225</v>
      </c>
    </row>
    <row r="46" spans="1:7">
      <c r="A46" s="26" t="s">
        <v>52</v>
      </c>
      <c r="B46" s="20">
        <v>4000</v>
      </c>
      <c r="C46" s="26">
        <v>5</v>
      </c>
      <c r="D46" s="27"/>
      <c r="E46" s="39">
        <v>2</v>
      </c>
      <c r="F46" s="27"/>
      <c r="G46" s="21">
        <f t="shared" si="1"/>
        <v>0.757575757575758</v>
      </c>
    </row>
    <row r="47" spans="1:7">
      <c r="A47" s="26" t="s">
        <v>53</v>
      </c>
      <c r="B47" s="20">
        <v>3550</v>
      </c>
      <c r="C47" s="26">
        <v>5</v>
      </c>
      <c r="D47" s="27"/>
      <c r="E47" s="39">
        <v>2</v>
      </c>
      <c r="F47" s="27"/>
      <c r="G47" s="21">
        <f t="shared" si="1"/>
        <v>0.672348484848485</v>
      </c>
    </row>
    <row r="48" spans="1:7">
      <c r="A48" s="26" t="s">
        <v>87</v>
      </c>
      <c r="B48" s="20">
        <v>5000</v>
      </c>
      <c r="C48" s="26">
        <v>5</v>
      </c>
      <c r="D48" s="27"/>
      <c r="E48" s="39">
        <v>2</v>
      </c>
      <c r="F48" s="27"/>
      <c r="G48" s="21">
        <f t="shared" si="1"/>
        <v>0.946969696969697</v>
      </c>
    </row>
    <row r="49" ht="17.25" spans="1:7">
      <c r="A49" s="26" t="s">
        <v>16</v>
      </c>
      <c r="B49" s="34"/>
      <c r="C49" s="26"/>
      <c r="D49" s="27"/>
      <c r="E49" s="39"/>
      <c r="F49" s="27"/>
      <c r="G49" s="23">
        <f>SUM(G42:G48)</f>
        <v>79.5905303030303</v>
      </c>
    </row>
    <row r="50" spans="1:7">
      <c r="A50" s="42" t="s">
        <v>54</v>
      </c>
      <c r="B50" s="43"/>
      <c r="C50" s="43"/>
      <c r="D50" s="43"/>
      <c r="E50" s="43"/>
      <c r="F50" s="43"/>
      <c r="G50" s="44"/>
    </row>
    <row r="51" ht="30" spans="1:7">
      <c r="A51" s="17" t="s">
        <v>35</v>
      </c>
      <c r="B51" s="17" t="s">
        <v>48</v>
      </c>
      <c r="C51" s="18" t="s">
        <v>55</v>
      </c>
      <c r="D51" s="17" t="s">
        <v>56</v>
      </c>
      <c r="E51" s="17" t="s">
        <v>49</v>
      </c>
      <c r="F51" s="17" t="s">
        <v>50</v>
      </c>
      <c r="G51" s="17" t="s">
        <v>13</v>
      </c>
    </row>
    <row r="52" ht="15" spans="1:7">
      <c r="A52" s="20" t="s">
        <v>88</v>
      </c>
      <c r="B52" s="45">
        <v>46244103.63</v>
      </c>
      <c r="C52" s="20">
        <v>13777</v>
      </c>
      <c r="D52" s="20">
        <v>580</v>
      </c>
      <c r="E52" s="20">
        <v>50</v>
      </c>
      <c r="F52" s="20">
        <v>2</v>
      </c>
      <c r="G52" s="21">
        <f>IFERROR(B52/C52/E52/12/22/8*D52*F52,0)</f>
        <v>36.8719221668855</v>
      </c>
    </row>
    <row r="53" ht="17.25" spans="1:7">
      <c r="A53" s="20" t="s">
        <v>16</v>
      </c>
      <c r="B53" s="20"/>
      <c r="C53" s="20"/>
      <c r="D53" s="20"/>
      <c r="E53" s="20"/>
      <c r="F53" s="20"/>
      <c r="G53" s="33">
        <f>SUM(G52:G52)</f>
        <v>36.8719221668855</v>
      </c>
    </row>
    <row r="54" ht="15" spans="1:7">
      <c r="A54" s="24" t="s">
        <v>58</v>
      </c>
      <c r="B54" s="24"/>
      <c r="C54" s="24"/>
      <c r="D54" s="24"/>
      <c r="E54" s="24"/>
      <c r="F54" s="24"/>
      <c r="G54" s="24"/>
    </row>
    <row r="55" spans="1:7">
      <c r="A55" s="14" t="s">
        <v>59</v>
      </c>
      <c r="B55" s="15"/>
      <c r="C55" s="15"/>
      <c r="D55" s="15"/>
      <c r="E55" s="15"/>
      <c r="F55" s="16"/>
      <c r="G55" s="21">
        <f>(G9+G17+G29+G38+G49+G53)*G56</f>
        <v>320.456241444585</v>
      </c>
    </row>
    <row r="56" spans="1:7">
      <c r="A56" s="14" t="s">
        <v>60</v>
      </c>
      <c r="B56" s="15"/>
      <c r="C56" s="15"/>
      <c r="D56" s="15"/>
      <c r="E56" s="15"/>
      <c r="F56" s="16"/>
      <c r="G56" s="28">
        <v>0.18</v>
      </c>
    </row>
    <row r="57" spans="1:7">
      <c r="A57" s="46" t="s">
        <v>61</v>
      </c>
      <c r="B57" s="47"/>
      <c r="C57" s="47"/>
      <c r="D57" s="47"/>
      <c r="E57" s="47"/>
      <c r="F57" s="48"/>
      <c r="G57" s="28">
        <f>G58</f>
        <v>0.16</v>
      </c>
    </row>
    <row r="58" spans="1:7">
      <c r="A58" s="14" t="s">
        <v>62</v>
      </c>
      <c r="B58" s="15"/>
      <c r="C58" s="15"/>
      <c r="D58" s="15"/>
      <c r="E58" s="15"/>
      <c r="F58" s="16"/>
      <c r="G58" s="28">
        <v>0.16</v>
      </c>
    </row>
    <row r="59" ht="17.25" spans="1:7">
      <c r="A59" s="49" t="s">
        <v>16</v>
      </c>
      <c r="B59" s="50"/>
      <c r="C59" s="50"/>
      <c r="D59" s="50"/>
      <c r="E59" s="50"/>
      <c r="F59" s="51"/>
      <c r="G59" s="33">
        <f>G55+G57</f>
        <v>320.616241444585</v>
      </c>
    </row>
    <row r="60" ht="17.25" spans="1:7">
      <c r="A60" s="14" t="s">
        <v>63</v>
      </c>
      <c r="B60" s="15"/>
      <c r="C60" s="15"/>
      <c r="D60" s="15"/>
      <c r="E60" s="15"/>
      <c r="F60" s="16"/>
      <c r="G60" s="23">
        <f>G9+G17+G29+G33+G38+G49+G53+G59</f>
        <v>2100.9286939145</v>
      </c>
    </row>
    <row r="61" ht="15" spans="1:7">
      <c r="A61" s="46" t="s">
        <v>64</v>
      </c>
      <c r="B61" s="47"/>
      <c r="C61" s="47"/>
      <c r="D61" s="47"/>
      <c r="E61" s="47"/>
      <c r="F61" s="47"/>
      <c r="G61" s="48"/>
    </row>
  </sheetData>
  <mergeCells count="94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A18:G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A30:G30"/>
    <mergeCell ref="C31:D31"/>
    <mergeCell ref="E31:F31"/>
    <mergeCell ref="C32:D32"/>
    <mergeCell ref="E32:F32"/>
    <mergeCell ref="C33:D33"/>
    <mergeCell ref="E33:F33"/>
    <mergeCell ref="A34:G34"/>
    <mergeCell ref="C35:D35"/>
    <mergeCell ref="E35:F35"/>
    <mergeCell ref="C36:D36"/>
    <mergeCell ref="E36:F36"/>
    <mergeCell ref="C37:D37"/>
    <mergeCell ref="E37:F37"/>
    <mergeCell ref="C38:D38"/>
    <mergeCell ref="E38:F38"/>
    <mergeCell ref="A39:G39"/>
    <mergeCell ref="A40:G40"/>
    <mergeCell ref="C41:D41"/>
    <mergeCell ref="E41:F41"/>
    <mergeCell ref="C42:D42"/>
    <mergeCell ref="E42:F42"/>
    <mergeCell ref="C43:D43"/>
    <mergeCell ref="E43:F43"/>
    <mergeCell ref="C44:D44"/>
    <mergeCell ref="E44:F44"/>
    <mergeCell ref="C45:D45"/>
    <mergeCell ref="E45:F45"/>
    <mergeCell ref="C46:D46"/>
    <mergeCell ref="E46:F46"/>
    <mergeCell ref="C47:D47"/>
    <mergeCell ref="E47:F47"/>
    <mergeCell ref="C48:D48"/>
    <mergeCell ref="E48:F48"/>
    <mergeCell ref="C49:D49"/>
    <mergeCell ref="E49:F49"/>
    <mergeCell ref="A50:G50"/>
    <mergeCell ref="A54:G54"/>
    <mergeCell ref="A55:F55"/>
    <mergeCell ref="A56:F56"/>
    <mergeCell ref="A57:F57"/>
    <mergeCell ref="A58:F58"/>
    <mergeCell ref="A59:F59"/>
    <mergeCell ref="A60:F60"/>
    <mergeCell ref="A61:G61"/>
  </mergeCells>
  <pageMargins left="0.7" right="0.7" top="0.75" bottom="0.75" header="0.3" footer="0.3"/>
  <pageSetup paperSize="9" scale="69" orientation="portrait"/>
  <headerFooter/>
  <legacyDrawing r:id="rId2"/>
</worksheet>
</file>

<file path=xl/worksheets/sheet8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54"/>
  <sheetViews>
    <sheetView topLeftCell="A24" workbookViewId="0">
      <selection activeCell="A52" sqref="$A52:$XFD56"/>
    </sheetView>
  </sheetViews>
  <sheetFormatPr defaultColWidth="8.75" defaultRowHeight="16.5"/>
  <cols>
    <col min="1" max="1" width="13.3666666666667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256</v>
      </c>
      <c r="C4" s="10" t="s">
        <v>6</v>
      </c>
      <c r="D4" s="11" t="s">
        <v>257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ht="15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2</v>
      </c>
      <c r="C7" s="18">
        <v>1</v>
      </c>
      <c r="D7" s="19"/>
      <c r="E7" s="18">
        <v>96.35</v>
      </c>
      <c r="F7" s="19"/>
      <c r="G7" s="21">
        <f>B7*C7*E7</f>
        <v>192.7</v>
      </c>
    </row>
    <row r="8" ht="16.15" customHeight="1" spans="1:12">
      <c r="A8" s="20" t="s">
        <v>15</v>
      </c>
      <c r="B8" s="20">
        <v>2</v>
      </c>
      <c r="C8" s="18">
        <v>1</v>
      </c>
      <c r="D8" s="19"/>
      <c r="E8" s="18">
        <v>206.68</v>
      </c>
      <c r="F8" s="19"/>
      <c r="G8" s="21">
        <f>B8*C8*E8</f>
        <v>413.36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606.06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ht="17.25" spans="1:12">
      <c r="A13" s="20"/>
      <c r="B13" s="22"/>
      <c r="C13" s="26"/>
      <c r="D13" s="27"/>
      <c r="E13" s="26"/>
      <c r="F13" s="27"/>
      <c r="G13" s="28">
        <f>C13*E13</f>
        <v>0</v>
      </c>
    </row>
    <row r="14" ht="17.25" spans="1:12">
      <c r="A14" s="20" t="s">
        <v>16</v>
      </c>
      <c r="B14" s="22"/>
      <c r="C14" s="26"/>
      <c r="D14" s="27"/>
      <c r="E14" s="26"/>
      <c r="F14" s="27"/>
      <c r="G14" s="23">
        <f>SUM(G13:G13)</f>
        <v>0</v>
      </c>
    </row>
    <row r="15" spans="1:12">
      <c r="A15" s="14" t="s">
        <v>23</v>
      </c>
      <c r="B15" s="15"/>
      <c r="C15" s="15"/>
      <c r="D15" s="15"/>
      <c r="E15" s="15"/>
      <c r="F15" s="15"/>
      <c r="G15" s="16"/>
    </row>
    <row r="16" spans="1:12">
      <c r="A16" s="20" t="s">
        <v>19</v>
      </c>
      <c r="B16" s="20" t="s">
        <v>20</v>
      </c>
      <c r="C16" s="26" t="s">
        <v>21</v>
      </c>
      <c r="D16" s="27"/>
      <c r="E16" s="26" t="s">
        <v>22</v>
      </c>
      <c r="F16" s="27"/>
      <c r="G16" s="20" t="s">
        <v>13</v>
      </c>
    </row>
    <row r="17" ht="17.25" spans="1:7">
      <c r="A17" s="29"/>
      <c r="B17" s="30"/>
      <c r="C17" s="26"/>
      <c r="D17" s="27"/>
      <c r="E17" s="31"/>
      <c r="F17" s="32"/>
      <c r="G17" s="28">
        <f>C17*E17</f>
        <v>0</v>
      </c>
    </row>
    <row r="18" ht="17.25" spans="1:7">
      <c r="A18" s="29" t="s">
        <v>16</v>
      </c>
      <c r="B18" s="30"/>
      <c r="C18" s="31"/>
      <c r="D18" s="32"/>
      <c r="E18" s="31"/>
      <c r="F18" s="32"/>
      <c r="G18" s="33">
        <f>SUM(G17:G17)</f>
        <v>0</v>
      </c>
    </row>
    <row r="19" spans="1:7">
      <c r="A19" s="24" t="s">
        <v>34</v>
      </c>
      <c r="B19" s="24"/>
      <c r="C19" s="24"/>
      <c r="D19" s="24"/>
      <c r="E19" s="24"/>
      <c r="F19" s="24"/>
      <c r="G19" s="24"/>
    </row>
    <row r="20" spans="1:7">
      <c r="A20" s="20" t="s">
        <v>35</v>
      </c>
      <c r="B20" s="20" t="s">
        <v>36</v>
      </c>
      <c r="C20" s="26" t="s">
        <v>21</v>
      </c>
      <c r="D20" s="27"/>
      <c r="E20" s="26" t="s">
        <v>37</v>
      </c>
      <c r="F20" s="27"/>
      <c r="G20" s="20" t="s">
        <v>38</v>
      </c>
    </row>
    <row r="21" ht="17.25" spans="1:7">
      <c r="A21" s="20"/>
      <c r="B21" s="22"/>
      <c r="C21" s="26"/>
      <c r="D21" s="27"/>
      <c r="E21" s="26"/>
      <c r="F21" s="27"/>
      <c r="G21" s="23">
        <f>C21*E21</f>
        <v>0</v>
      </c>
    </row>
    <row r="22" ht="17.25" spans="1:7">
      <c r="A22" s="20" t="s">
        <v>16</v>
      </c>
      <c r="B22" s="22"/>
      <c r="C22" s="26"/>
      <c r="D22" s="27"/>
      <c r="E22" s="26"/>
      <c r="F22" s="27"/>
      <c r="G22" s="23">
        <f>SUM(G21:G21)</f>
        <v>0</v>
      </c>
    </row>
    <row r="23" spans="1:7">
      <c r="A23" s="14" t="s">
        <v>39</v>
      </c>
      <c r="B23" s="15"/>
      <c r="C23" s="15"/>
      <c r="D23" s="15"/>
      <c r="E23" s="15"/>
      <c r="F23" s="15"/>
      <c r="G23" s="16"/>
    </row>
    <row r="24" spans="1:7">
      <c r="A24" s="20" t="s">
        <v>35</v>
      </c>
      <c r="B24" s="20" t="s">
        <v>36</v>
      </c>
      <c r="C24" s="26" t="s">
        <v>40</v>
      </c>
      <c r="D24" s="27"/>
      <c r="E24" s="26" t="s">
        <v>22</v>
      </c>
      <c r="F24" s="27"/>
      <c r="G24" s="20" t="s">
        <v>13</v>
      </c>
    </row>
    <row r="25" spans="1:7">
      <c r="A25" s="20" t="s">
        <v>41</v>
      </c>
      <c r="B25" s="20" t="s">
        <v>42</v>
      </c>
      <c r="C25" s="26">
        <v>1</v>
      </c>
      <c r="D25" s="27"/>
      <c r="E25" s="26">
        <v>1.74</v>
      </c>
      <c r="F25" s="27"/>
      <c r="G25" s="21">
        <f>C25*E25</f>
        <v>1.74</v>
      </c>
    </row>
    <row r="26" spans="1:7">
      <c r="A26" s="20" t="s">
        <v>43</v>
      </c>
      <c r="B26" s="20" t="s">
        <v>44</v>
      </c>
      <c r="C26" s="26">
        <v>3</v>
      </c>
      <c r="D26" s="27"/>
      <c r="E26" s="26">
        <v>0.75</v>
      </c>
      <c r="F26" s="27"/>
      <c r="G26" s="21">
        <f>C26*E26</f>
        <v>2.25</v>
      </c>
    </row>
    <row r="27" ht="17.25" spans="1:7">
      <c r="A27" s="20" t="s">
        <v>16</v>
      </c>
      <c r="B27" s="34"/>
      <c r="C27" s="26"/>
      <c r="D27" s="27"/>
      <c r="E27" s="26"/>
      <c r="F27" s="27"/>
      <c r="G27" s="23">
        <f>SUM(G25:G26)</f>
        <v>3.99</v>
      </c>
    </row>
    <row r="28" spans="1:7">
      <c r="A28" s="14" t="s">
        <v>45</v>
      </c>
      <c r="B28" s="15"/>
      <c r="C28" s="15"/>
      <c r="D28" s="15"/>
      <c r="E28" s="15"/>
      <c r="F28" s="15"/>
      <c r="G28" s="16"/>
    </row>
    <row r="29" spans="1:7">
      <c r="A29" s="35" t="s">
        <v>46</v>
      </c>
      <c r="B29" s="36"/>
      <c r="C29" s="36"/>
      <c r="D29" s="36"/>
      <c r="E29" s="15"/>
      <c r="F29" s="15"/>
      <c r="G29" s="16"/>
    </row>
    <row r="30" spans="1:7">
      <c r="A30" s="37" t="s">
        <v>47</v>
      </c>
      <c r="B30" s="37" t="s">
        <v>48</v>
      </c>
      <c r="C30" s="37" t="s">
        <v>49</v>
      </c>
      <c r="D30" s="38"/>
      <c r="E30" s="39" t="s">
        <v>50</v>
      </c>
      <c r="F30" s="27"/>
      <c r="G30" s="20" t="s">
        <v>13</v>
      </c>
    </row>
    <row r="31" spans="1:7">
      <c r="A31" s="20" t="s">
        <v>51</v>
      </c>
      <c r="B31" s="20">
        <v>180000</v>
      </c>
      <c r="C31" s="52">
        <v>5</v>
      </c>
      <c r="D31" s="38"/>
      <c r="E31" s="40">
        <v>1</v>
      </c>
      <c r="F31" s="41"/>
      <c r="G31" s="21">
        <f t="shared" ref="G31:G37" si="0">IFERROR(B31/C31/12/22/8*E31,0)</f>
        <v>17.0454545454545</v>
      </c>
    </row>
    <row r="32" spans="1:7">
      <c r="A32" s="20" t="s">
        <v>77</v>
      </c>
      <c r="B32" s="20">
        <v>138000</v>
      </c>
      <c r="C32" s="26">
        <v>5</v>
      </c>
      <c r="D32" s="27"/>
      <c r="E32" s="39">
        <v>1</v>
      </c>
      <c r="F32" s="27"/>
      <c r="G32" s="21">
        <f t="shared" si="0"/>
        <v>13.0681818181818</v>
      </c>
    </row>
    <row r="33" spans="1:7">
      <c r="A33" s="26" t="s">
        <v>92</v>
      </c>
      <c r="B33" s="20">
        <v>88500</v>
      </c>
      <c r="C33" s="26">
        <v>5</v>
      </c>
      <c r="D33" s="27"/>
      <c r="E33" s="39">
        <v>1</v>
      </c>
      <c r="F33" s="27"/>
      <c r="G33" s="21">
        <f t="shared" si="0"/>
        <v>8.38068181818182</v>
      </c>
    </row>
    <row r="34" spans="1:7">
      <c r="A34" s="26" t="s">
        <v>86</v>
      </c>
      <c r="B34" s="20">
        <v>1188</v>
      </c>
      <c r="C34" s="26">
        <v>5</v>
      </c>
      <c r="D34" s="27"/>
      <c r="E34" s="39">
        <v>1</v>
      </c>
      <c r="F34" s="27"/>
      <c r="G34" s="21">
        <f t="shared" si="0"/>
        <v>0.1125</v>
      </c>
    </row>
    <row r="35" spans="1:7">
      <c r="A35" s="26" t="s">
        <v>52</v>
      </c>
      <c r="B35" s="20">
        <v>4000</v>
      </c>
      <c r="C35" s="26">
        <v>5</v>
      </c>
      <c r="D35" s="27"/>
      <c r="E35" s="39">
        <v>1</v>
      </c>
      <c r="F35" s="27"/>
      <c r="G35" s="21">
        <f t="shared" si="0"/>
        <v>0.378787878787879</v>
      </c>
    </row>
    <row r="36" spans="1:7">
      <c r="A36" s="26" t="s">
        <v>53</v>
      </c>
      <c r="B36" s="20">
        <v>3550</v>
      </c>
      <c r="C36" s="26">
        <v>5</v>
      </c>
      <c r="D36" s="27"/>
      <c r="E36" s="39">
        <v>1</v>
      </c>
      <c r="F36" s="27"/>
      <c r="G36" s="21">
        <f t="shared" si="0"/>
        <v>0.336174242424242</v>
      </c>
    </row>
    <row r="37" spans="1:7">
      <c r="A37" s="26" t="s">
        <v>87</v>
      </c>
      <c r="B37" s="20">
        <v>5000</v>
      </c>
      <c r="C37" s="26">
        <v>5</v>
      </c>
      <c r="D37" s="27"/>
      <c r="E37" s="39">
        <v>1</v>
      </c>
      <c r="F37" s="27"/>
      <c r="G37" s="21">
        <f t="shared" si="0"/>
        <v>0.473484848484848</v>
      </c>
    </row>
    <row r="38" ht="17.25" spans="1:7">
      <c r="A38" s="26" t="s">
        <v>16</v>
      </c>
      <c r="B38" s="34"/>
      <c r="C38" s="26"/>
      <c r="D38" s="27"/>
      <c r="E38" s="39"/>
      <c r="F38" s="27"/>
      <c r="G38" s="23">
        <f>SUM(G31:G37)</f>
        <v>39.7952651515152</v>
      </c>
    </row>
    <row r="39" spans="1:7">
      <c r="A39" s="42" t="s">
        <v>54</v>
      </c>
      <c r="B39" s="43"/>
      <c r="C39" s="43"/>
      <c r="D39" s="43"/>
      <c r="E39" s="43"/>
      <c r="F39" s="43"/>
      <c r="G39" s="44"/>
    </row>
    <row r="40" ht="30" spans="1:7">
      <c r="A40" s="17" t="s">
        <v>35</v>
      </c>
      <c r="B40" s="17" t="s">
        <v>48</v>
      </c>
      <c r="C40" s="18" t="s">
        <v>55</v>
      </c>
      <c r="D40" s="17" t="s">
        <v>56</v>
      </c>
      <c r="E40" s="17" t="s">
        <v>49</v>
      </c>
      <c r="F40" s="17" t="s">
        <v>50</v>
      </c>
      <c r="G40" s="17" t="s">
        <v>13</v>
      </c>
    </row>
    <row r="41" spans="1:7">
      <c r="A41" s="20" t="s">
        <v>88</v>
      </c>
      <c r="B41" s="45">
        <v>46244103.63</v>
      </c>
      <c r="C41" s="20">
        <v>13777</v>
      </c>
      <c r="D41" s="20">
        <v>580</v>
      </c>
      <c r="E41" s="20">
        <v>50</v>
      </c>
      <c r="F41" s="20">
        <v>1</v>
      </c>
      <c r="G41" s="21">
        <f>IFERROR(B41/C41/E41/12/22/8*D41*F41,0)</f>
        <v>18.4359610834428</v>
      </c>
    </row>
    <row r="42" spans="1:7">
      <c r="A42" s="20"/>
      <c r="B42" s="20"/>
      <c r="C42" s="20"/>
      <c r="D42" s="20"/>
      <c r="E42" s="20"/>
      <c r="F42" s="20"/>
      <c r="G42" s="21">
        <f>IFERROR(B42/C42/E42/12/22/8*D42*F42,0)</f>
        <v>0</v>
      </c>
    </row>
    <row r="43" ht="17.25" spans="1:7">
      <c r="A43" s="20" t="s">
        <v>16</v>
      </c>
      <c r="B43" s="20"/>
      <c r="C43" s="20"/>
      <c r="D43" s="20"/>
      <c r="E43" s="20"/>
      <c r="F43" s="20"/>
      <c r="G43" s="33">
        <f>SUM(G41:G42)</f>
        <v>18.4359610834428</v>
      </c>
    </row>
    <row r="44" spans="1:7">
      <c r="A44" s="24" t="s">
        <v>58</v>
      </c>
      <c r="B44" s="24"/>
      <c r="C44" s="24"/>
      <c r="D44" s="24"/>
      <c r="E44" s="24"/>
      <c r="F44" s="24"/>
      <c r="G44" s="24"/>
    </row>
    <row r="45" spans="1:7">
      <c r="A45" s="14" t="s">
        <v>59</v>
      </c>
      <c r="B45" s="15"/>
      <c r="C45" s="15"/>
      <c r="D45" s="15"/>
      <c r="E45" s="15"/>
      <c r="F45" s="16"/>
      <c r="G45" s="21">
        <f>(G9+G14+G18+G27+G38+G43)*G46</f>
        <v>120.290620722292</v>
      </c>
    </row>
    <row r="46" spans="1:7">
      <c r="A46" s="14" t="s">
        <v>60</v>
      </c>
      <c r="B46" s="15"/>
      <c r="C46" s="15"/>
      <c r="D46" s="15"/>
      <c r="E46" s="15"/>
      <c r="F46" s="16"/>
      <c r="G46" s="28">
        <v>0.18</v>
      </c>
    </row>
    <row r="47" spans="1:7">
      <c r="A47" s="46" t="s">
        <v>61</v>
      </c>
      <c r="B47" s="47"/>
      <c r="C47" s="47"/>
      <c r="D47" s="47"/>
      <c r="E47" s="47"/>
      <c r="F47" s="48"/>
      <c r="G47" s="28">
        <f>G48</f>
        <v>0.16</v>
      </c>
    </row>
    <row r="48" spans="1:7">
      <c r="A48" s="14" t="s">
        <v>62</v>
      </c>
      <c r="B48" s="15"/>
      <c r="C48" s="15"/>
      <c r="D48" s="15"/>
      <c r="E48" s="15"/>
      <c r="F48" s="16"/>
      <c r="G48" s="28">
        <v>0.16</v>
      </c>
    </row>
    <row r="49" ht="17.25" spans="1:7">
      <c r="A49" s="49" t="s">
        <v>16</v>
      </c>
      <c r="B49" s="50"/>
      <c r="C49" s="50"/>
      <c r="D49" s="50"/>
      <c r="E49" s="50"/>
      <c r="F49" s="51"/>
      <c r="G49" s="33">
        <f>G45+G47</f>
        <v>120.450620722292</v>
      </c>
    </row>
    <row r="50" ht="17.25" spans="1:7">
      <c r="A50" s="14" t="s">
        <v>63</v>
      </c>
      <c r="B50" s="15"/>
      <c r="C50" s="15"/>
      <c r="D50" s="15"/>
      <c r="E50" s="15"/>
      <c r="F50" s="16"/>
      <c r="G50" s="23">
        <f>G9+G14+G18+G27+G38+G43+G49</f>
        <v>788.73184695725</v>
      </c>
    </row>
    <row r="51" ht="15" spans="1:7">
      <c r="A51" s="46" t="s">
        <v>64</v>
      </c>
      <c r="B51" s="47"/>
      <c r="C51" s="47"/>
      <c r="D51" s="47"/>
      <c r="E51" s="47"/>
      <c r="F51" s="47"/>
      <c r="G51" s="48"/>
    </row>
    <row r="52" s="7" customFormat="1" ht="14.25" spans="1:7">
      <c r="A52" s="108"/>
      <c r="B52" s="108"/>
    </row>
    <row r="53" s="7" customFormat="1" ht="14.25" spans="1:7">
      <c r="A53" s="53"/>
      <c r="B53" s="53"/>
      <c r="C53" s="53"/>
      <c r="D53" s="53"/>
      <c r="E53" s="53"/>
      <c r="F53" s="53"/>
      <c r="G53" s="53"/>
    </row>
    <row r="54" s="53" customFormat="1"/>
  </sheetData>
  <mergeCells count="72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A15:G15"/>
    <mergeCell ref="C16:D16"/>
    <mergeCell ref="E16:F16"/>
    <mergeCell ref="C17:D17"/>
    <mergeCell ref="E17:F17"/>
    <mergeCell ref="C18:D18"/>
    <mergeCell ref="E18:F18"/>
    <mergeCell ref="A19:G19"/>
    <mergeCell ref="C20:D20"/>
    <mergeCell ref="E20:F20"/>
    <mergeCell ref="C21:D21"/>
    <mergeCell ref="E21:F21"/>
    <mergeCell ref="C22:D22"/>
    <mergeCell ref="E22:F22"/>
    <mergeCell ref="A23:G23"/>
    <mergeCell ref="C24:D24"/>
    <mergeCell ref="E24:F24"/>
    <mergeCell ref="C25:D25"/>
    <mergeCell ref="E25:F25"/>
    <mergeCell ref="C26:D26"/>
    <mergeCell ref="E26:F26"/>
    <mergeCell ref="C27:D27"/>
    <mergeCell ref="E27:F27"/>
    <mergeCell ref="A28:G28"/>
    <mergeCell ref="A29:G29"/>
    <mergeCell ref="C30:D30"/>
    <mergeCell ref="E30:F30"/>
    <mergeCell ref="C31:D31"/>
    <mergeCell ref="E31:F31"/>
    <mergeCell ref="C32:D32"/>
    <mergeCell ref="E32:F32"/>
    <mergeCell ref="C33:D33"/>
    <mergeCell ref="E33:F33"/>
    <mergeCell ref="C34:D34"/>
    <mergeCell ref="E34:F34"/>
    <mergeCell ref="C35:D35"/>
    <mergeCell ref="E35:F35"/>
    <mergeCell ref="C36:D36"/>
    <mergeCell ref="E36:F36"/>
    <mergeCell ref="C37:D37"/>
    <mergeCell ref="E37:F37"/>
    <mergeCell ref="C38:D38"/>
    <mergeCell ref="E38:F38"/>
    <mergeCell ref="A39:G39"/>
    <mergeCell ref="A44:G44"/>
    <mergeCell ref="A45:F45"/>
    <mergeCell ref="A46:F46"/>
    <mergeCell ref="A47:F47"/>
    <mergeCell ref="A48:F48"/>
    <mergeCell ref="A49:F49"/>
    <mergeCell ref="A50:F50"/>
    <mergeCell ref="A51:G51"/>
  </mergeCells>
  <pageMargins left="0.7" right="0.7" top="0.75" bottom="0.75" header="0.3" footer="0.3"/>
  <pageSetup paperSize="9" scale="82" orientation="portrait"/>
  <headerFooter/>
  <legacyDrawing r:id="rId2"/>
</worksheet>
</file>

<file path=xl/worksheets/sheet8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65"/>
  <sheetViews>
    <sheetView topLeftCell="A50" workbookViewId="0">
      <selection activeCell="A66" sqref="$A66:$XFD76"/>
    </sheetView>
  </sheetViews>
  <sheetFormatPr defaultColWidth="8.75" defaultRowHeight="16.5"/>
  <cols>
    <col min="1" max="1" width="19.375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258</v>
      </c>
      <c r="C4" s="10" t="s">
        <v>6</v>
      </c>
      <c r="D4" s="11" t="s">
        <v>259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ht="15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2</v>
      </c>
      <c r="C7" s="18">
        <v>3</v>
      </c>
      <c r="D7" s="19"/>
      <c r="E7" s="18">
        <v>96.35</v>
      </c>
      <c r="F7" s="19"/>
      <c r="G7" s="21">
        <f>B7*C7*E7</f>
        <v>578.1</v>
      </c>
    </row>
    <row r="8" ht="16.15" customHeight="1" spans="1:12">
      <c r="A8" s="20" t="s">
        <v>15</v>
      </c>
      <c r="B8" s="20">
        <v>3</v>
      </c>
      <c r="C8" s="18">
        <v>3</v>
      </c>
      <c r="D8" s="19"/>
      <c r="E8" s="18">
        <v>206.68</v>
      </c>
      <c r="F8" s="19"/>
      <c r="G8" s="21">
        <f>B8*C8*E8</f>
        <v>1860.12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2438.22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spans="1:12">
      <c r="A13" s="20" t="s">
        <v>100</v>
      </c>
      <c r="B13" s="20" t="s">
        <v>33</v>
      </c>
      <c r="C13" s="26">
        <v>6</v>
      </c>
      <c r="D13" s="27"/>
      <c r="E13" s="26">
        <v>42</v>
      </c>
      <c r="F13" s="27"/>
      <c r="G13" s="28">
        <f>C13*E13</f>
        <v>252</v>
      </c>
    </row>
    <row r="14" ht="17.25" spans="1:12">
      <c r="A14" s="20" t="s">
        <v>260</v>
      </c>
      <c r="B14" s="22" t="s">
        <v>33</v>
      </c>
      <c r="C14" s="26">
        <v>1</v>
      </c>
      <c r="D14" s="27"/>
      <c r="E14" s="26">
        <v>0.33</v>
      </c>
      <c r="F14" s="27"/>
      <c r="G14" s="28">
        <f>C14*E14</f>
        <v>0.33</v>
      </c>
    </row>
    <row r="15" ht="17.25" spans="1:12">
      <c r="A15" s="20" t="s">
        <v>261</v>
      </c>
      <c r="B15" s="22" t="s">
        <v>33</v>
      </c>
      <c r="C15" s="26">
        <v>1</v>
      </c>
      <c r="D15" s="27"/>
      <c r="E15" s="26">
        <v>38</v>
      </c>
      <c r="F15" s="27"/>
      <c r="G15" s="28">
        <f>C15*E15</f>
        <v>38</v>
      </c>
    </row>
    <row r="16" ht="17.25" spans="1:12">
      <c r="A16" s="20" t="s">
        <v>262</v>
      </c>
      <c r="B16" s="22" t="s">
        <v>103</v>
      </c>
      <c r="C16" s="26">
        <v>1</v>
      </c>
      <c r="D16" s="27"/>
      <c r="E16" s="26">
        <v>10</v>
      </c>
      <c r="F16" s="27"/>
      <c r="G16" s="21">
        <f>C16*E16</f>
        <v>10</v>
      </c>
    </row>
    <row r="17" ht="17.25" spans="1:7">
      <c r="A17" s="20" t="s">
        <v>16</v>
      </c>
      <c r="B17" s="22"/>
      <c r="C17" s="26"/>
      <c r="D17" s="27"/>
      <c r="E17" s="26"/>
      <c r="F17" s="27"/>
      <c r="G17" s="23">
        <f>SUM(G13:G16)</f>
        <v>300.33</v>
      </c>
    </row>
    <row r="18" spans="1:7">
      <c r="A18" s="14" t="s">
        <v>23</v>
      </c>
      <c r="B18" s="15"/>
      <c r="C18" s="15"/>
      <c r="D18" s="15"/>
      <c r="E18" s="15"/>
      <c r="F18" s="15"/>
      <c r="G18" s="16"/>
    </row>
    <row r="19" spans="1:7">
      <c r="A19" s="20" t="s">
        <v>19</v>
      </c>
      <c r="B19" s="20" t="s">
        <v>20</v>
      </c>
      <c r="C19" s="26" t="s">
        <v>21</v>
      </c>
      <c r="D19" s="27"/>
      <c r="E19" s="26" t="s">
        <v>22</v>
      </c>
      <c r="F19" s="27"/>
      <c r="G19" s="20" t="s">
        <v>13</v>
      </c>
    </row>
    <row r="20" spans="1:7">
      <c r="A20" s="20" t="s">
        <v>24</v>
      </c>
      <c r="B20" s="20" t="s">
        <v>25</v>
      </c>
      <c r="C20" s="26">
        <v>5</v>
      </c>
      <c r="D20" s="27"/>
      <c r="E20" s="26">
        <v>0.32</v>
      </c>
      <c r="F20" s="27"/>
      <c r="G20" s="28">
        <f t="shared" ref="G20:G36" si="0">C20*E20</f>
        <v>1.6</v>
      </c>
    </row>
    <row r="21" spans="1:7">
      <c r="A21" s="20" t="s">
        <v>26</v>
      </c>
      <c r="B21" s="20" t="s">
        <v>25</v>
      </c>
      <c r="C21" s="26">
        <v>5</v>
      </c>
      <c r="D21" s="27"/>
      <c r="E21" s="26">
        <v>0.45</v>
      </c>
      <c r="F21" s="27"/>
      <c r="G21" s="28">
        <f t="shared" si="0"/>
        <v>2.25</v>
      </c>
    </row>
    <row r="22" spans="1:7">
      <c r="A22" s="20" t="s">
        <v>27</v>
      </c>
      <c r="B22" s="20" t="s">
        <v>28</v>
      </c>
      <c r="C22" s="26">
        <v>5</v>
      </c>
      <c r="D22" s="27"/>
      <c r="E22" s="26">
        <v>2.3</v>
      </c>
      <c r="F22" s="27"/>
      <c r="G22" s="28">
        <f t="shared" si="0"/>
        <v>11.5</v>
      </c>
    </row>
    <row r="23" spans="1:7">
      <c r="A23" s="20" t="s">
        <v>29</v>
      </c>
      <c r="B23" s="20" t="s">
        <v>25</v>
      </c>
      <c r="C23" s="26">
        <v>1</v>
      </c>
      <c r="D23" s="27"/>
      <c r="E23" s="26">
        <v>3.5</v>
      </c>
      <c r="F23" s="27"/>
      <c r="G23" s="28">
        <f t="shared" si="0"/>
        <v>3.5</v>
      </c>
    </row>
    <row r="24" spans="1:7">
      <c r="A24" s="20" t="s">
        <v>30</v>
      </c>
      <c r="B24" s="20" t="s">
        <v>31</v>
      </c>
      <c r="C24" s="26">
        <v>0.5</v>
      </c>
      <c r="D24" s="27"/>
      <c r="E24" s="26">
        <v>5.7</v>
      </c>
      <c r="F24" s="27"/>
      <c r="G24" s="28">
        <f t="shared" si="0"/>
        <v>2.85</v>
      </c>
    </row>
    <row r="25" spans="1:7">
      <c r="A25" s="20" t="s">
        <v>32</v>
      </c>
      <c r="B25" s="20" t="s">
        <v>33</v>
      </c>
      <c r="C25" s="26">
        <v>1</v>
      </c>
      <c r="D25" s="27"/>
      <c r="E25" s="26">
        <v>0.38</v>
      </c>
      <c r="F25" s="27"/>
      <c r="G25" s="28">
        <f t="shared" si="0"/>
        <v>0.38</v>
      </c>
    </row>
    <row r="26" s="1" customFormat="1" ht="17.25" spans="1:7">
      <c r="A26" s="20" t="s">
        <v>105</v>
      </c>
      <c r="B26" s="20" t="s">
        <v>31</v>
      </c>
      <c r="C26" s="26">
        <v>0.5</v>
      </c>
      <c r="D26" s="27"/>
      <c r="E26" s="26">
        <v>6</v>
      </c>
      <c r="F26" s="27"/>
      <c r="G26" s="28">
        <f t="shared" si="0"/>
        <v>3</v>
      </c>
    </row>
    <row r="27" s="1" customFormat="1" ht="17.25" spans="1:7">
      <c r="A27" s="29" t="s">
        <v>127</v>
      </c>
      <c r="B27" s="30" t="s">
        <v>25</v>
      </c>
      <c r="C27" s="26">
        <v>4</v>
      </c>
      <c r="D27" s="27"/>
      <c r="E27" s="31">
        <v>1.8</v>
      </c>
      <c r="F27" s="32"/>
      <c r="G27" s="28">
        <f t="shared" si="0"/>
        <v>7.2</v>
      </c>
    </row>
    <row r="28" s="1" customFormat="1" ht="17.25" spans="1:7">
      <c r="A28" s="29" t="s">
        <v>104</v>
      </c>
      <c r="B28" s="30" t="s">
        <v>33</v>
      </c>
      <c r="C28" s="26">
        <v>3</v>
      </c>
      <c r="D28" s="27"/>
      <c r="E28" s="31">
        <v>0.6</v>
      </c>
      <c r="F28" s="32"/>
      <c r="G28" s="28">
        <f t="shared" si="0"/>
        <v>1.8</v>
      </c>
    </row>
    <row r="29" spans="1:7">
      <c r="A29" s="20" t="s">
        <v>83</v>
      </c>
      <c r="B29" s="20" t="s">
        <v>84</v>
      </c>
      <c r="C29" s="26">
        <v>3</v>
      </c>
      <c r="D29" s="27"/>
      <c r="E29" s="26">
        <v>7.6</v>
      </c>
      <c r="F29" s="27"/>
      <c r="G29" s="28">
        <f t="shared" si="0"/>
        <v>22.8</v>
      </c>
    </row>
    <row r="30" ht="18" customHeight="1" spans="1:7">
      <c r="A30" s="29" t="s">
        <v>85</v>
      </c>
      <c r="B30" s="29" t="s">
        <v>25</v>
      </c>
      <c r="C30" s="26">
        <v>1</v>
      </c>
      <c r="D30" s="27"/>
      <c r="E30" s="31">
        <v>280</v>
      </c>
      <c r="F30" s="32"/>
      <c r="G30" s="28">
        <f t="shared" si="0"/>
        <v>280</v>
      </c>
    </row>
    <row r="31" spans="1:7">
      <c r="A31" s="29" t="s">
        <v>80</v>
      </c>
      <c r="B31" s="29" t="s">
        <v>33</v>
      </c>
      <c r="C31" s="26">
        <v>4</v>
      </c>
      <c r="D31" s="27"/>
      <c r="E31" s="31">
        <v>0.7</v>
      </c>
      <c r="F31" s="32"/>
      <c r="G31" s="28">
        <f t="shared" si="0"/>
        <v>2.8</v>
      </c>
    </row>
    <row r="32" ht="17.25" spans="1:7">
      <c r="A32" s="29" t="s">
        <v>16</v>
      </c>
      <c r="B32" s="30"/>
      <c r="C32" s="31"/>
      <c r="D32" s="32"/>
      <c r="E32" s="31"/>
      <c r="F32" s="32"/>
      <c r="G32" s="33">
        <f>SUM(G20:G31)</f>
        <v>339.68</v>
      </c>
    </row>
    <row r="33" spans="1:7">
      <c r="A33" s="24" t="s">
        <v>34</v>
      </c>
      <c r="B33" s="24"/>
      <c r="C33" s="24"/>
      <c r="D33" s="24"/>
      <c r="E33" s="24"/>
      <c r="F33" s="24"/>
      <c r="G33" s="24"/>
    </row>
    <row r="34" spans="1:7">
      <c r="A34" s="20" t="s">
        <v>35</v>
      </c>
      <c r="B34" s="20" t="s">
        <v>36</v>
      </c>
      <c r="C34" s="26" t="s">
        <v>21</v>
      </c>
      <c r="D34" s="27"/>
      <c r="E34" s="26" t="s">
        <v>37</v>
      </c>
      <c r="F34" s="27"/>
      <c r="G34" s="20" t="s">
        <v>38</v>
      </c>
    </row>
    <row r="35" s="1" customFormat="1" ht="17.25" spans="1:7">
      <c r="A35" s="20" t="s">
        <v>140</v>
      </c>
      <c r="B35" s="22" t="s">
        <v>160</v>
      </c>
      <c r="C35" s="26">
        <v>2</v>
      </c>
      <c r="D35" s="27"/>
      <c r="E35" s="26">
        <v>93</v>
      </c>
      <c r="F35" s="27"/>
      <c r="G35" s="21">
        <f>C35*E35</f>
        <v>186</v>
      </c>
    </row>
    <row r="36" ht="17.25" spans="1:7">
      <c r="A36" s="20" t="s">
        <v>16</v>
      </c>
      <c r="B36" s="22"/>
      <c r="C36" s="26"/>
      <c r="D36" s="27"/>
      <c r="E36" s="26"/>
      <c r="F36" s="27"/>
      <c r="G36" s="23">
        <f>SUM(G35:G35)</f>
        <v>186</v>
      </c>
    </row>
    <row r="37" spans="1:7">
      <c r="A37" s="14" t="s">
        <v>39</v>
      </c>
      <c r="B37" s="15"/>
      <c r="C37" s="15"/>
      <c r="D37" s="15"/>
      <c r="E37" s="15"/>
      <c r="F37" s="15"/>
      <c r="G37" s="16"/>
    </row>
    <row r="38" spans="1:7">
      <c r="A38" s="20" t="s">
        <v>35</v>
      </c>
      <c r="B38" s="20" t="s">
        <v>36</v>
      </c>
      <c r="C38" s="26" t="s">
        <v>40</v>
      </c>
      <c r="D38" s="27"/>
      <c r="E38" s="26" t="s">
        <v>22</v>
      </c>
      <c r="F38" s="27"/>
      <c r="G38" s="20" t="s">
        <v>13</v>
      </c>
    </row>
    <row r="39" spans="1:7">
      <c r="A39" s="20" t="s">
        <v>41</v>
      </c>
      <c r="B39" s="20" t="s">
        <v>42</v>
      </c>
      <c r="C39" s="26">
        <v>1</v>
      </c>
      <c r="D39" s="27"/>
      <c r="E39" s="26">
        <v>1.74</v>
      </c>
      <c r="F39" s="27"/>
      <c r="G39" s="21">
        <f>C39*E39</f>
        <v>1.74</v>
      </c>
    </row>
    <row r="40" spans="1:7">
      <c r="A40" s="20" t="s">
        <v>43</v>
      </c>
      <c r="B40" s="20" t="s">
        <v>44</v>
      </c>
      <c r="C40" s="26">
        <v>3</v>
      </c>
      <c r="D40" s="27"/>
      <c r="E40" s="26">
        <v>0.75</v>
      </c>
      <c r="F40" s="27"/>
      <c r="G40" s="21">
        <f>C40*E40</f>
        <v>2.25</v>
      </c>
    </row>
    <row r="41" ht="17.25" spans="1:7">
      <c r="A41" s="20" t="s">
        <v>16</v>
      </c>
      <c r="B41" s="34"/>
      <c r="C41" s="26"/>
      <c r="D41" s="27"/>
      <c r="E41" s="26"/>
      <c r="F41" s="27"/>
      <c r="G41" s="23">
        <f>SUM(G39:G40)</f>
        <v>3.99</v>
      </c>
    </row>
    <row r="42" spans="1:7">
      <c r="A42" s="14" t="s">
        <v>45</v>
      </c>
      <c r="B42" s="15"/>
      <c r="C42" s="15"/>
      <c r="D42" s="15"/>
      <c r="E42" s="15"/>
      <c r="F42" s="15"/>
      <c r="G42" s="16"/>
    </row>
    <row r="43" spans="1:7">
      <c r="A43" s="35" t="s">
        <v>46</v>
      </c>
      <c r="B43" s="36"/>
      <c r="C43" s="36"/>
      <c r="D43" s="36"/>
      <c r="E43" s="15"/>
      <c r="F43" s="15"/>
      <c r="G43" s="16"/>
    </row>
    <row r="44" spans="1:7">
      <c r="A44" s="37" t="s">
        <v>47</v>
      </c>
      <c r="B44" s="37" t="s">
        <v>48</v>
      </c>
      <c r="C44" s="37" t="s">
        <v>49</v>
      </c>
      <c r="D44" s="38"/>
      <c r="E44" s="39" t="s">
        <v>50</v>
      </c>
      <c r="F44" s="27"/>
      <c r="G44" s="20" t="s">
        <v>13</v>
      </c>
    </row>
    <row r="45" spans="1:7">
      <c r="A45" s="20" t="s">
        <v>51</v>
      </c>
      <c r="B45" s="20">
        <v>180000</v>
      </c>
      <c r="C45" s="52">
        <v>5</v>
      </c>
      <c r="D45" s="38"/>
      <c r="E45" s="40">
        <v>3</v>
      </c>
      <c r="F45" s="41"/>
      <c r="G45" s="21">
        <f t="shared" ref="G45:G52" si="1">IFERROR(B45/C45/12/22/8*E45,0)</f>
        <v>51.1363636363636</v>
      </c>
    </row>
    <row r="46" spans="1:7">
      <c r="A46" s="20" t="s">
        <v>77</v>
      </c>
      <c r="B46" s="20">
        <v>138000</v>
      </c>
      <c r="C46" s="26">
        <v>5</v>
      </c>
      <c r="D46" s="27"/>
      <c r="E46" s="39">
        <v>3</v>
      </c>
      <c r="F46" s="27"/>
      <c r="G46" s="21">
        <f t="shared" si="1"/>
        <v>39.2045454545455</v>
      </c>
    </row>
    <row r="47" spans="1:7">
      <c r="A47" s="26" t="s">
        <v>92</v>
      </c>
      <c r="B47" s="20">
        <v>88500</v>
      </c>
      <c r="C47" s="26">
        <v>5</v>
      </c>
      <c r="D47" s="27"/>
      <c r="E47" s="39">
        <v>3</v>
      </c>
      <c r="F47" s="27"/>
      <c r="G47" s="21">
        <f t="shared" si="1"/>
        <v>25.1420454545455</v>
      </c>
    </row>
    <row r="48" spans="1:7">
      <c r="A48" s="26" t="s">
        <v>86</v>
      </c>
      <c r="B48" s="20">
        <v>1188</v>
      </c>
      <c r="C48" s="26">
        <v>5</v>
      </c>
      <c r="D48" s="27"/>
      <c r="E48" s="39">
        <v>3</v>
      </c>
      <c r="F48" s="27"/>
      <c r="G48" s="21">
        <f t="shared" si="1"/>
        <v>0.3375</v>
      </c>
    </row>
    <row r="49" spans="1:7">
      <c r="A49" s="26" t="s">
        <v>52</v>
      </c>
      <c r="B49" s="20">
        <v>4000</v>
      </c>
      <c r="C49" s="26">
        <v>5</v>
      </c>
      <c r="D49" s="27"/>
      <c r="E49" s="39">
        <v>3</v>
      </c>
      <c r="F49" s="27"/>
      <c r="G49" s="21">
        <f t="shared" si="1"/>
        <v>1.13636363636364</v>
      </c>
    </row>
    <row r="50" spans="1:7">
      <c r="A50" s="26" t="s">
        <v>53</v>
      </c>
      <c r="B50" s="20">
        <v>3550</v>
      </c>
      <c r="C50" s="26">
        <v>5</v>
      </c>
      <c r="D50" s="27"/>
      <c r="E50" s="39">
        <v>3</v>
      </c>
      <c r="F50" s="27"/>
      <c r="G50" s="21">
        <f t="shared" si="1"/>
        <v>1.00852272727273</v>
      </c>
    </row>
    <row r="51" spans="1:7">
      <c r="A51" s="26" t="s">
        <v>87</v>
      </c>
      <c r="B51" s="20">
        <v>5000</v>
      </c>
      <c r="C51" s="26">
        <v>5</v>
      </c>
      <c r="D51" s="27"/>
      <c r="E51" s="39">
        <v>3</v>
      </c>
      <c r="F51" s="27"/>
      <c r="G51" s="21">
        <f t="shared" si="1"/>
        <v>1.42045454545455</v>
      </c>
    </row>
    <row r="52" spans="1:7">
      <c r="A52" s="26" t="s">
        <v>263</v>
      </c>
      <c r="B52" s="20">
        <v>449000</v>
      </c>
      <c r="C52" s="26">
        <v>5</v>
      </c>
      <c r="D52" s="27"/>
      <c r="E52" s="39">
        <v>3</v>
      </c>
      <c r="F52" s="27"/>
      <c r="G52" s="21">
        <f t="shared" si="1"/>
        <v>127.556818181818</v>
      </c>
    </row>
    <row r="53" ht="17.25" spans="1:7">
      <c r="A53" s="26" t="s">
        <v>16</v>
      </c>
      <c r="B53" s="34"/>
      <c r="C53" s="26"/>
      <c r="D53" s="27"/>
      <c r="E53" s="39"/>
      <c r="F53" s="27"/>
      <c r="G53" s="23">
        <f>SUM(G45:G52)</f>
        <v>246.942613636364</v>
      </c>
    </row>
    <row r="54" spans="1:7">
      <c r="A54" s="42" t="s">
        <v>54</v>
      </c>
      <c r="B54" s="43"/>
      <c r="C54" s="43"/>
      <c r="D54" s="43"/>
      <c r="E54" s="43"/>
      <c r="F54" s="43"/>
      <c r="G54" s="44"/>
    </row>
    <row r="55" ht="30" spans="1:7">
      <c r="A55" s="17" t="s">
        <v>35</v>
      </c>
      <c r="B55" s="17" t="s">
        <v>48</v>
      </c>
      <c r="C55" s="18" t="s">
        <v>55</v>
      </c>
      <c r="D55" s="17" t="s">
        <v>56</v>
      </c>
      <c r="E55" s="17" t="s">
        <v>49</v>
      </c>
      <c r="F55" s="17" t="s">
        <v>50</v>
      </c>
      <c r="G55" s="17" t="s">
        <v>13</v>
      </c>
    </row>
    <row r="56" ht="15" spans="1:7">
      <c r="A56" s="20" t="s">
        <v>88</v>
      </c>
      <c r="B56" s="45">
        <v>46244103.63</v>
      </c>
      <c r="C56" s="20">
        <v>13777</v>
      </c>
      <c r="D56" s="20">
        <v>580</v>
      </c>
      <c r="E56" s="20">
        <v>50</v>
      </c>
      <c r="F56" s="20">
        <v>3</v>
      </c>
      <c r="G56" s="21">
        <f>IFERROR(B56/C56/E56/12/22/8*D56*F56,0)</f>
        <v>55.3078832503283</v>
      </c>
    </row>
    <row r="57" ht="17.25" spans="1:7">
      <c r="A57" s="20" t="s">
        <v>16</v>
      </c>
      <c r="B57" s="20"/>
      <c r="C57" s="20"/>
      <c r="D57" s="20"/>
      <c r="E57" s="20"/>
      <c r="F57" s="20"/>
      <c r="G57" s="33">
        <f>SUM(G56:G56)</f>
        <v>55.3078832503283</v>
      </c>
    </row>
    <row r="58" ht="15" spans="1:7">
      <c r="A58" s="24" t="s">
        <v>58</v>
      </c>
      <c r="B58" s="24"/>
      <c r="C58" s="24"/>
      <c r="D58" s="24"/>
      <c r="E58" s="24"/>
      <c r="F58" s="24"/>
      <c r="G58" s="24"/>
    </row>
    <row r="59" spans="1:7">
      <c r="A59" s="14" t="s">
        <v>59</v>
      </c>
      <c r="B59" s="15"/>
      <c r="C59" s="15"/>
      <c r="D59" s="15"/>
      <c r="E59" s="15"/>
      <c r="F59" s="16"/>
      <c r="G59" s="21">
        <f>(G9+G17+G32+G41+G53+G57)*G60</f>
        <v>609.204689439605</v>
      </c>
    </row>
    <row r="60" spans="1:7">
      <c r="A60" s="14" t="s">
        <v>60</v>
      </c>
      <c r="B60" s="15"/>
      <c r="C60" s="15"/>
      <c r="D60" s="15"/>
      <c r="E60" s="15"/>
      <c r="F60" s="16"/>
      <c r="G60" s="28">
        <v>0.18</v>
      </c>
    </row>
    <row r="61" spans="1:7">
      <c r="A61" s="46" t="s">
        <v>61</v>
      </c>
      <c r="B61" s="47"/>
      <c r="C61" s="47"/>
      <c r="D61" s="47"/>
      <c r="E61" s="47"/>
      <c r="F61" s="48"/>
      <c r="G61" s="28">
        <f>G62</f>
        <v>0.16</v>
      </c>
    </row>
    <row r="62" spans="1:7">
      <c r="A62" s="14" t="s">
        <v>62</v>
      </c>
      <c r="B62" s="15"/>
      <c r="C62" s="15"/>
      <c r="D62" s="15"/>
      <c r="E62" s="15"/>
      <c r="F62" s="16"/>
      <c r="G62" s="28">
        <v>0.16</v>
      </c>
    </row>
    <row r="63" ht="17.25" spans="1:7">
      <c r="A63" s="49" t="s">
        <v>16</v>
      </c>
      <c r="B63" s="50"/>
      <c r="C63" s="50"/>
      <c r="D63" s="50"/>
      <c r="E63" s="50"/>
      <c r="F63" s="51"/>
      <c r="G63" s="33">
        <f>G59+G61</f>
        <v>609.364689439604</v>
      </c>
    </row>
    <row r="64" ht="17.25" spans="1:7">
      <c r="A64" s="14" t="s">
        <v>63</v>
      </c>
      <c r="B64" s="15"/>
      <c r="C64" s="15"/>
      <c r="D64" s="15"/>
      <c r="E64" s="15"/>
      <c r="F64" s="16"/>
      <c r="G64" s="23">
        <f>G9+G17+G32+G41+G53+G57+G63</f>
        <v>3993.8351863263</v>
      </c>
    </row>
    <row r="65" ht="15" spans="1:7">
      <c r="A65" s="46" t="s">
        <v>64</v>
      </c>
      <c r="B65" s="47"/>
      <c r="C65" s="47"/>
      <c r="D65" s="47"/>
      <c r="E65" s="47"/>
      <c r="F65" s="47"/>
      <c r="G65" s="48"/>
    </row>
  </sheetData>
  <mergeCells count="102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A18:G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C30:D30"/>
    <mergeCell ref="E30:F30"/>
    <mergeCell ref="C31:D31"/>
    <mergeCell ref="E31:F31"/>
    <mergeCell ref="C32:D32"/>
    <mergeCell ref="E32:F32"/>
    <mergeCell ref="A33:G33"/>
    <mergeCell ref="C34:D34"/>
    <mergeCell ref="E34:F34"/>
    <mergeCell ref="C35:D35"/>
    <mergeCell ref="E35:F35"/>
    <mergeCell ref="C36:D36"/>
    <mergeCell ref="E36:F36"/>
    <mergeCell ref="A37:G37"/>
    <mergeCell ref="C38:D38"/>
    <mergeCell ref="E38:F38"/>
    <mergeCell ref="C39:D39"/>
    <mergeCell ref="E39:F39"/>
    <mergeCell ref="C40:D40"/>
    <mergeCell ref="E40:F40"/>
    <mergeCell ref="C41:D41"/>
    <mergeCell ref="E41:F41"/>
    <mergeCell ref="A42:G42"/>
    <mergeCell ref="A43:G43"/>
    <mergeCell ref="C44:D44"/>
    <mergeCell ref="E44:F44"/>
    <mergeCell ref="C45:D45"/>
    <mergeCell ref="E45:F45"/>
    <mergeCell ref="C46:D46"/>
    <mergeCell ref="E46:F46"/>
    <mergeCell ref="C47:D47"/>
    <mergeCell ref="E47:F47"/>
    <mergeCell ref="C48:D48"/>
    <mergeCell ref="E48:F48"/>
    <mergeCell ref="C49:D49"/>
    <mergeCell ref="E49:F49"/>
    <mergeCell ref="C50:D50"/>
    <mergeCell ref="E50:F50"/>
    <mergeCell ref="C51:D51"/>
    <mergeCell ref="E51:F51"/>
    <mergeCell ref="C52:D52"/>
    <mergeCell ref="E52:F52"/>
    <mergeCell ref="C53:D53"/>
    <mergeCell ref="E53:F53"/>
    <mergeCell ref="A54:G54"/>
    <mergeCell ref="A58:G58"/>
    <mergeCell ref="A59:F59"/>
    <mergeCell ref="A60:F60"/>
    <mergeCell ref="A61:F61"/>
    <mergeCell ref="A62:F62"/>
    <mergeCell ref="A63:F63"/>
    <mergeCell ref="A64:F64"/>
    <mergeCell ref="A65:G65"/>
  </mergeCells>
  <pageMargins left="0.7" right="0.7" top="0.393055555555556" bottom="0.156944444444444" header="0.3" footer="0.3"/>
  <pageSetup paperSize="9" scale="71" orientation="portrait"/>
  <headerFooter/>
  <legacyDrawing r:id="rId2"/>
</worksheet>
</file>

<file path=xl/worksheets/sheet8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53"/>
  <sheetViews>
    <sheetView topLeftCell="A39" workbookViewId="0">
      <selection activeCell="A54" sqref="$A54:$XFD64"/>
    </sheetView>
  </sheetViews>
  <sheetFormatPr defaultColWidth="8.75" defaultRowHeight="16.5"/>
  <cols>
    <col min="1" max="1" width="17.625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264</v>
      </c>
      <c r="C4" s="10" t="s">
        <v>6</v>
      </c>
      <c r="D4" s="11" t="s">
        <v>265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ht="15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2</v>
      </c>
      <c r="C7" s="18">
        <v>1.5</v>
      </c>
      <c r="D7" s="19"/>
      <c r="E7" s="18">
        <v>96.35</v>
      </c>
      <c r="F7" s="19"/>
      <c r="G7" s="21">
        <f>B7*C7*E7</f>
        <v>289.05</v>
      </c>
    </row>
    <row r="8" ht="16.15" customHeight="1" spans="1:12">
      <c r="A8" s="20" t="s">
        <v>15</v>
      </c>
      <c r="B8" s="20">
        <v>3</v>
      </c>
      <c r="C8" s="18">
        <v>1.5</v>
      </c>
      <c r="D8" s="19"/>
      <c r="E8" s="18">
        <v>206.68</v>
      </c>
      <c r="F8" s="19"/>
      <c r="G8" s="21">
        <f>B8*C8*E8</f>
        <v>930.06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1219.11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spans="1:12">
      <c r="A13" s="20" t="s">
        <v>100</v>
      </c>
      <c r="B13" s="20" t="s">
        <v>33</v>
      </c>
      <c r="C13" s="26">
        <v>1</v>
      </c>
      <c r="D13" s="27"/>
      <c r="E13" s="26">
        <v>42</v>
      </c>
      <c r="F13" s="27"/>
      <c r="G13" s="28">
        <f>C13*E13</f>
        <v>42</v>
      </c>
    </row>
    <row r="14" ht="17.25" spans="1:12">
      <c r="A14" s="20" t="s">
        <v>16</v>
      </c>
      <c r="B14" s="22"/>
      <c r="C14" s="26"/>
      <c r="D14" s="27"/>
      <c r="E14" s="26"/>
      <c r="F14" s="27"/>
      <c r="G14" s="23">
        <f>SUM(G13:G13)</f>
        <v>42</v>
      </c>
    </row>
    <row r="15" spans="1:12">
      <c r="A15" s="14" t="s">
        <v>23</v>
      </c>
      <c r="B15" s="15"/>
      <c r="C15" s="15"/>
      <c r="D15" s="15"/>
      <c r="E15" s="15"/>
      <c r="F15" s="15"/>
      <c r="G15" s="16"/>
    </row>
    <row r="16" spans="1:12">
      <c r="A16" s="20" t="s">
        <v>19</v>
      </c>
      <c r="B16" s="20" t="s">
        <v>20</v>
      </c>
      <c r="C16" s="26" t="s">
        <v>21</v>
      </c>
      <c r="D16" s="27"/>
      <c r="E16" s="26" t="s">
        <v>22</v>
      </c>
      <c r="F16" s="27"/>
      <c r="G16" s="20" t="s">
        <v>13</v>
      </c>
    </row>
    <row r="17" spans="1:7">
      <c r="A17" s="20" t="s">
        <v>32</v>
      </c>
      <c r="B17" s="20" t="s">
        <v>33</v>
      </c>
      <c r="C17" s="26">
        <v>1</v>
      </c>
      <c r="D17" s="27"/>
      <c r="E17" s="26">
        <v>0.38</v>
      </c>
      <c r="F17" s="27"/>
      <c r="G17" s="28">
        <f>C17*E17</f>
        <v>0.38</v>
      </c>
    </row>
    <row r="18" s="1" customFormat="1" ht="17.25" spans="1:7">
      <c r="A18" s="20" t="s">
        <v>105</v>
      </c>
      <c r="B18" s="20" t="s">
        <v>31</v>
      </c>
      <c r="C18" s="26">
        <v>0.5</v>
      </c>
      <c r="D18" s="27"/>
      <c r="E18" s="26">
        <v>6</v>
      </c>
      <c r="F18" s="27"/>
      <c r="G18" s="28">
        <v>3</v>
      </c>
    </row>
    <row r="19" s="1" customFormat="1" ht="17.25" spans="1:7">
      <c r="A19" s="29" t="s">
        <v>127</v>
      </c>
      <c r="B19" s="30" t="s">
        <v>25</v>
      </c>
      <c r="C19" s="26">
        <v>3</v>
      </c>
      <c r="D19" s="27"/>
      <c r="E19" s="31">
        <v>1.8</v>
      </c>
      <c r="F19" s="32"/>
      <c r="G19" s="28">
        <f>C19*E19</f>
        <v>5.4</v>
      </c>
    </row>
    <row r="20" spans="1:7">
      <c r="A20" s="29" t="s">
        <v>80</v>
      </c>
      <c r="B20" s="29" t="s">
        <v>33</v>
      </c>
      <c r="C20" s="26">
        <v>3</v>
      </c>
      <c r="D20" s="27"/>
      <c r="E20" s="31">
        <v>0.7</v>
      </c>
      <c r="F20" s="32"/>
      <c r="G20" s="28">
        <f>C20*E20</f>
        <v>2.1</v>
      </c>
    </row>
    <row r="21" ht="17.25" spans="1:7">
      <c r="A21" s="29" t="s">
        <v>16</v>
      </c>
      <c r="B21" s="30"/>
      <c r="C21" s="31"/>
      <c r="D21" s="32"/>
      <c r="E21" s="31"/>
      <c r="F21" s="32"/>
      <c r="G21" s="33">
        <f>SUM(G17:G20)</f>
        <v>10.88</v>
      </c>
    </row>
    <row r="22" spans="1:7">
      <c r="A22" s="24" t="s">
        <v>34</v>
      </c>
      <c r="B22" s="24"/>
      <c r="C22" s="24"/>
      <c r="D22" s="24"/>
      <c r="E22" s="24"/>
      <c r="F22" s="24"/>
      <c r="G22" s="24"/>
    </row>
    <row r="23" spans="1:7">
      <c r="A23" s="20" t="s">
        <v>35</v>
      </c>
      <c r="B23" s="20" t="s">
        <v>36</v>
      </c>
      <c r="C23" s="26" t="s">
        <v>21</v>
      </c>
      <c r="D23" s="27"/>
      <c r="E23" s="26" t="s">
        <v>37</v>
      </c>
      <c r="F23" s="27"/>
      <c r="G23" s="20" t="s">
        <v>38</v>
      </c>
    </row>
    <row r="24" ht="17.25" spans="1:7">
      <c r="A24" s="20" t="s">
        <v>140</v>
      </c>
      <c r="B24" s="22" t="s">
        <v>160</v>
      </c>
      <c r="C24" s="26">
        <v>4</v>
      </c>
      <c r="D24" s="27"/>
      <c r="E24" s="26">
        <v>93</v>
      </c>
      <c r="F24" s="27"/>
      <c r="G24" s="21">
        <f>C24*E24</f>
        <v>372</v>
      </c>
    </row>
    <row r="25" ht="17.25" spans="1:7">
      <c r="A25" s="20" t="s">
        <v>16</v>
      </c>
      <c r="B25" s="22"/>
      <c r="C25" s="26"/>
      <c r="D25" s="27"/>
      <c r="E25" s="26"/>
      <c r="F25" s="27"/>
      <c r="G25" s="21">
        <f>SUM(G24:G24)</f>
        <v>372</v>
      </c>
    </row>
    <row r="26" spans="1:7">
      <c r="A26" s="14" t="s">
        <v>39</v>
      </c>
      <c r="B26" s="15"/>
      <c r="C26" s="15"/>
      <c r="D26" s="15"/>
      <c r="E26" s="15"/>
      <c r="F26" s="15"/>
      <c r="G26" s="16"/>
    </row>
    <row r="27" spans="1:7">
      <c r="A27" s="20" t="s">
        <v>35</v>
      </c>
      <c r="B27" s="20" t="s">
        <v>36</v>
      </c>
      <c r="C27" s="26" t="s">
        <v>40</v>
      </c>
      <c r="D27" s="27"/>
      <c r="E27" s="26" t="s">
        <v>22</v>
      </c>
      <c r="F27" s="27"/>
      <c r="G27" s="20" t="s">
        <v>13</v>
      </c>
    </row>
    <row r="28" spans="1:7">
      <c r="A28" s="20" t="s">
        <v>41</v>
      </c>
      <c r="B28" s="20" t="s">
        <v>42</v>
      </c>
      <c r="C28" s="26">
        <v>1</v>
      </c>
      <c r="D28" s="27"/>
      <c r="E28" s="26">
        <v>1.74</v>
      </c>
      <c r="F28" s="27"/>
      <c r="G28" s="21">
        <f>C28*E28</f>
        <v>1.74</v>
      </c>
    </row>
    <row r="29" spans="1:7">
      <c r="A29" s="20" t="s">
        <v>43</v>
      </c>
      <c r="B29" s="20" t="s">
        <v>44</v>
      </c>
      <c r="C29" s="26">
        <v>2</v>
      </c>
      <c r="D29" s="27"/>
      <c r="E29" s="26">
        <v>0.75</v>
      </c>
      <c r="F29" s="27"/>
      <c r="G29" s="21">
        <f>C29*E29</f>
        <v>1.5</v>
      </c>
    </row>
    <row r="30" ht="17.25" spans="1:7">
      <c r="A30" s="20" t="s">
        <v>16</v>
      </c>
      <c r="B30" s="34"/>
      <c r="C30" s="26"/>
      <c r="D30" s="27"/>
      <c r="E30" s="26"/>
      <c r="F30" s="27"/>
      <c r="G30" s="23">
        <f>SUM(G28:G29)</f>
        <v>3.24</v>
      </c>
    </row>
    <row r="31" spans="1:7">
      <c r="A31" s="14" t="s">
        <v>45</v>
      </c>
      <c r="B31" s="15"/>
      <c r="C31" s="15"/>
      <c r="D31" s="15"/>
      <c r="E31" s="15"/>
      <c r="F31" s="15"/>
      <c r="G31" s="16"/>
    </row>
    <row r="32" spans="1:7">
      <c r="A32" s="35" t="s">
        <v>46</v>
      </c>
      <c r="B32" s="36"/>
      <c r="C32" s="36"/>
      <c r="D32" s="36"/>
      <c r="E32" s="15"/>
      <c r="F32" s="15"/>
      <c r="G32" s="16"/>
    </row>
    <row r="33" spans="1:7">
      <c r="A33" s="37" t="s">
        <v>47</v>
      </c>
      <c r="B33" s="37" t="s">
        <v>48</v>
      </c>
      <c r="C33" s="37" t="s">
        <v>49</v>
      </c>
      <c r="D33" s="38"/>
      <c r="E33" s="39" t="s">
        <v>50</v>
      </c>
      <c r="F33" s="27"/>
      <c r="G33" s="20" t="s">
        <v>13</v>
      </c>
    </row>
    <row r="34" spans="1:7">
      <c r="A34" s="20" t="s">
        <v>51</v>
      </c>
      <c r="B34" s="20">
        <v>180000</v>
      </c>
      <c r="C34" s="52">
        <v>5</v>
      </c>
      <c r="D34" s="38"/>
      <c r="E34" s="40">
        <v>1.5</v>
      </c>
      <c r="F34" s="41"/>
      <c r="G34" s="21">
        <f t="shared" ref="G34:G40" si="0">IFERROR(B34/C34/12/22/8*E34,0)</f>
        <v>25.5681818181818</v>
      </c>
    </row>
    <row r="35" spans="1:7">
      <c r="A35" s="20" t="s">
        <v>77</v>
      </c>
      <c r="B35" s="20">
        <v>138000</v>
      </c>
      <c r="C35" s="26">
        <v>5</v>
      </c>
      <c r="D35" s="27"/>
      <c r="E35" s="40">
        <v>1.5</v>
      </c>
      <c r="F35" s="41"/>
      <c r="G35" s="21">
        <f t="shared" si="0"/>
        <v>19.6022727272727</v>
      </c>
    </row>
    <row r="36" spans="1:7">
      <c r="A36" s="26" t="s">
        <v>92</v>
      </c>
      <c r="B36" s="20">
        <v>88500</v>
      </c>
      <c r="C36" s="26">
        <v>5</v>
      </c>
      <c r="D36" s="27"/>
      <c r="E36" s="40">
        <v>1.5</v>
      </c>
      <c r="F36" s="41"/>
      <c r="G36" s="21">
        <f t="shared" si="0"/>
        <v>12.5710227272727</v>
      </c>
    </row>
    <row r="37" spans="1:7">
      <c r="A37" s="26" t="s">
        <v>86</v>
      </c>
      <c r="B37" s="20">
        <v>1188</v>
      </c>
      <c r="C37" s="26">
        <v>5</v>
      </c>
      <c r="D37" s="27"/>
      <c r="E37" s="40">
        <v>1.5</v>
      </c>
      <c r="F37" s="41"/>
      <c r="G37" s="21">
        <f t="shared" si="0"/>
        <v>0.16875</v>
      </c>
    </row>
    <row r="38" spans="1:7">
      <c r="A38" s="26" t="s">
        <v>52</v>
      </c>
      <c r="B38" s="20">
        <v>4000</v>
      </c>
      <c r="C38" s="26">
        <v>5</v>
      </c>
      <c r="D38" s="27"/>
      <c r="E38" s="40">
        <v>1.5</v>
      </c>
      <c r="F38" s="41"/>
      <c r="G38" s="21">
        <f t="shared" si="0"/>
        <v>0.568181818181818</v>
      </c>
    </row>
    <row r="39" spans="1:7">
      <c r="A39" s="26" t="s">
        <v>53</v>
      </c>
      <c r="B39" s="20">
        <v>3550</v>
      </c>
      <c r="C39" s="26">
        <v>5</v>
      </c>
      <c r="D39" s="27"/>
      <c r="E39" s="40">
        <v>1.5</v>
      </c>
      <c r="F39" s="41"/>
      <c r="G39" s="21">
        <f t="shared" si="0"/>
        <v>0.504261363636364</v>
      </c>
    </row>
    <row r="40" spans="1:7">
      <c r="A40" s="26" t="s">
        <v>87</v>
      </c>
      <c r="B40" s="20">
        <v>5000</v>
      </c>
      <c r="C40" s="26">
        <v>5</v>
      </c>
      <c r="D40" s="27"/>
      <c r="E40" s="40">
        <v>1.5</v>
      </c>
      <c r="F40" s="41"/>
      <c r="G40" s="21">
        <f t="shared" si="0"/>
        <v>0.710227272727273</v>
      </c>
    </row>
    <row r="41" ht="17.25" spans="1:7">
      <c r="A41" s="26" t="s">
        <v>16</v>
      </c>
      <c r="B41" s="34"/>
      <c r="C41" s="26"/>
      <c r="D41" s="27"/>
      <c r="E41" s="39"/>
      <c r="F41" s="27"/>
      <c r="G41" s="21">
        <f>SUM(G34:G40)</f>
        <v>59.6928977272727</v>
      </c>
    </row>
    <row r="42" spans="1:7">
      <c r="A42" s="42" t="s">
        <v>54</v>
      </c>
      <c r="B42" s="43"/>
      <c r="C42" s="43"/>
      <c r="D42" s="43"/>
      <c r="E42" s="43"/>
      <c r="F42" s="43"/>
      <c r="G42" s="44"/>
    </row>
    <row r="43" ht="30" spans="1:7">
      <c r="A43" s="17" t="s">
        <v>35</v>
      </c>
      <c r="B43" s="17" t="s">
        <v>48</v>
      </c>
      <c r="C43" s="18" t="s">
        <v>55</v>
      </c>
      <c r="D43" s="17" t="s">
        <v>56</v>
      </c>
      <c r="E43" s="17" t="s">
        <v>49</v>
      </c>
      <c r="F43" s="17" t="s">
        <v>50</v>
      </c>
      <c r="G43" s="17" t="s">
        <v>13</v>
      </c>
    </row>
    <row r="44" ht="15" spans="1:7">
      <c r="A44" s="20" t="s">
        <v>88</v>
      </c>
      <c r="B44" s="45">
        <v>46244103.63</v>
      </c>
      <c r="C44" s="20">
        <v>13777</v>
      </c>
      <c r="D44" s="20">
        <v>580</v>
      </c>
      <c r="E44" s="20">
        <v>50</v>
      </c>
      <c r="F44" s="20">
        <v>1.5</v>
      </c>
      <c r="G44" s="21">
        <f>IFERROR(B44/C44/E44/12/22/8*D44*F44,0)</f>
        <v>27.6539416251641</v>
      </c>
    </row>
    <row r="45" ht="17.25" spans="1:7">
      <c r="A45" s="20" t="s">
        <v>16</v>
      </c>
      <c r="B45" s="20"/>
      <c r="C45" s="20"/>
      <c r="D45" s="20"/>
      <c r="E45" s="20"/>
      <c r="F45" s="20"/>
      <c r="G45" s="33">
        <f>SUM(G44:G44)</f>
        <v>27.6539416251641</v>
      </c>
    </row>
    <row r="46" ht="15" spans="1:7">
      <c r="A46" s="24" t="s">
        <v>58</v>
      </c>
      <c r="B46" s="24"/>
      <c r="C46" s="24"/>
      <c r="D46" s="24"/>
      <c r="E46" s="24"/>
      <c r="F46" s="24"/>
      <c r="G46" s="24"/>
    </row>
    <row r="47" spans="1:7">
      <c r="A47" s="14" t="s">
        <v>59</v>
      </c>
      <c r="B47" s="15"/>
      <c r="C47" s="15"/>
      <c r="D47" s="15"/>
      <c r="E47" s="15"/>
      <c r="F47" s="16"/>
      <c r="G47" s="21">
        <f>(G9+G14+G21+G30+G41+G45)*G48</f>
        <v>245.263831083439</v>
      </c>
    </row>
    <row r="48" spans="1:7">
      <c r="A48" s="14" t="s">
        <v>60</v>
      </c>
      <c r="B48" s="15"/>
      <c r="C48" s="15"/>
      <c r="D48" s="15"/>
      <c r="E48" s="15"/>
      <c r="F48" s="16"/>
      <c r="G48" s="28">
        <v>0.18</v>
      </c>
    </row>
    <row r="49" spans="1:7">
      <c r="A49" s="46" t="s">
        <v>61</v>
      </c>
      <c r="B49" s="47"/>
      <c r="C49" s="47"/>
      <c r="D49" s="47"/>
      <c r="E49" s="47"/>
      <c r="F49" s="48"/>
      <c r="G49" s="28">
        <f>G50</f>
        <v>0.16</v>
      </c>
    </row>
    <row r="50" spans="1:7">
      <c r="A50" s="14" t="s">
        <v>62</v>
      </c>
      <c r="B50" s="15"/>
      <c r="C50" s="15"/>
      <c r="D50" s="15"/>
      <c r="E50" s="15"/>
      <c r="F50" s="16"/>
      <c r="G50" s="28">
        <v>0.16</v>
      </c>
    </row>
    <row r="51" ht="17.25" spans="1:7">
      <c r="A51" s="49" t="s">
        <v>16</v>
      </c>
      <c r="B51" s="50"/>
      <c r="C51" s="50"/>
      <c r="D51" s="50"/>
      <c r="E51" s="50"/>
      <c r="F51" s="51"/>
      <c r="G51" s="33">
        <f>G47+G49</f>
        <v>245.423831083439</v>
      </c>
    </row>
    <row r="52" ht="17.25" spans="1:7">
      <c r="A52" s="14" t="s">
        <v>63</v>
      </c>
      <c r="B52" s="15"/>
      <c r="C52" s="15"/>
      <c r="D52" s="15"/>
      <c r="E52" s="15"/>
      <c r="F52" s="16"/>
      <c r="G52" s="23">
        <f>G9+G14+G21+G25+G30+G41+G45+G51</f>
        <v>1980.00067043588</v>
      </c>
    </row>
    <row r="53" ht="15" spans="1:7">
      <c r="A53" s="46" t="s">
        <v>64</v>
      </c>
      <c r="B53" s="47"/>
      <c r="C53" s="47"/>
      <c r="D53" s="47"/>
      <c r="E53" s="47"/>
      <c r="F53" s="47"/>
      <c r="G53" s="48"/>
    </row>
  </sheetData>
  <mergeCells count="78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A15:G15"/>
    <mergeCell ref="C16:D16"/>
    <mergeCell ref="E16:F16"/>
    <mergeCell ref="C17:D17"/>
    <mergeCell ref="E17:F17"/>
    <mergeCell ref="C18:D18"/>
    <mergeCell ref="E18:F18"/>
    <mergeCell ref="C19:D19"/>
    <mergeCell ref="E19:F19"/>
    <mergeCell ref="C20:D20"/>
    <mergeCell ref="E20:F20"/>
    <mergeCell ref="C21:D21"/>
    <mergeCell ref="E21:F21"/>
    <mergeCell ref="A22:G22"/>
    <mergeCell ref="C23:D23"/>
    <mergeCell ref="E23:F23"/>
    <mergeCell ref="C24:D24"/>
    <mergeCell ref="E24:F24"/>
    <mergeCell ref="C25:D25"/>
    <mergeCell ref="E25:F25"/>
    <mergeCell ref="A26:G26"/>
    <mergeCell ref="C27:D27"/>
    <mergeCell ref="E27:F27"/>
    <mergeCell ref="C28:D28"/>
    <mergeCell ref="E28:F28"/>
    <mergeCell ref="C29:D29"/>
    <mergeCell ref="E29:F29"/>
    <mergeCell ref="C30:D30"/>
    <mergeCell ref="E30:F30"/>
    <mergeCell ref="A31:G31"/>
    <mergeCell ref="A32:G32"/>
    <mergeCell ref="C33:D33"/>
    <mergeCell ref="E33:F33"/>
    <mergeCell ref="C34:D34"/>
    <mergeCell ref="E34:F34"/>
    <mergeCell ref="C35:D35"/>
    <mergeCell ref="E35:F35"/>
    <mergeCell ref="C36:D36"/>
    <mergeCell ref="E36:F36"/>
    <mergeCell ref="C37:D37"/>
    <mergeCell ref="E37:F37"/>
    <mergeCell ref="C38:D38"/>
    <mergeCell ref="E38:F38"/>
    <mergeCell ref="C39:D39"/>
    <mergeCell ref="E39:F39"/>
    <mergeCell ref="C40:D40"/>
    <mergeCell ref="E40:F40"/>
    <mergeCell ref="C41:D41"/>
    <mergeCell ref="E41:F41"/>
    <mergeCell ref="A42:G42"/>
    <mergeCell ref="A46:G46"/>
    <mergeCell ref="A47:F47"/>
    <mergeCell ref="A48:F48"/>
    <mergeCell ref="A49:F49"/>
    <mergeCell ref="A50:F50"/>
    <mergeCell ref="A51:F51"/>
    <mergeCell ref="A52:F52"/>
    <mergeCell ref="A53:G53"/>
  </mergeCells>
  <pageMargins left="0.7" right="0.7" top="0.75" bottom="0.75" header="0.3" footer="0.3"/>
  <pageSetup paperSize="9" scale="80" orientation="portrait"/>
  <headerFooter/>
  <legacyDrawing r:id="rId2"/>
</worksheet>
</file>

<file path=xl/worksheets/sheet8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65"/>
  <sheetViews>
    <sheetView topLeftCell="A44" workbookViewId="0">
      <selection activeCell="A66" sqref="$A66:$XFD77"/>
    </sheetView>
  </sheetViews>
  <sheetFormatPr defaultColWidth="8.75" defaultRowHeight="16.5"/>
  <cols>
    <col min="1" max="1" width="18.875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266</v>
      </c>
      <c r="C4" s="10" t="s">
        <v>6</v>
      </c>
      <c r="D4" s="11" t="s">
        <v>267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ht="15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2</v>
      </c>
      <c r="C7" s="18">
        <v>3.5</v>
      </c>
      <c r="D7" s="19"/>
      <c r="E7" s="18">
        <v>96.35</v>
      </c>
      <c r="F7" s="19"/>
      <c r="G7" s="21">
        <f>B7*C7*E7</f>
        <v>674.45</v>
      </c>
    </row>
    <row r="8" ht="16.15" customHeight="1" spans="1:12">
      <c r="A8" s="20" t="s">
        <v>15</v>
      </c>
      <c r="B8" s="20">
        <v>3</v>
      </c>
      <c r="C8" s="18">
        <v>3.5</v>
      </c>
      <c r="D8" s="19"/>
      <c r="E8" s="18">
        <v>206.68</v>
      </c>
      <c r="F8" s="19"/>
      <c r="G8" s="21">
        <f>B8*C8*E8</f>
        <v>2170.14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2844.59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spans="1:12">
      <c r="A13" s="20" t="s">
        <v>100</v>
      </c>
      <c r="B13" s="20" t="s">
        <v>33</v>
      </c>
      <c r="C13" s="26">
        <v>4</v>
      </c>
      <c r="D13" s="27"/>
      <c r="E13" s="26">
        <v>42</v>
      </c>
      <c r="F13" s="27"/>
      <c r="G13" s="28">
        <f>C13*E13</f>
        <v>168</v>
      </c>
    </row>
    <row r="14" ht="17.25" spans="1:12">
      <c r="A14" s="20" t="s">
        <v>99</v>
      </c>
      <c r="B14" s="22" t="s">
        <v>103</v>
      </c>
      <c r="C14" s="26">
        <v>1</v>
      </c>
      <c r="D14" s="27"/>
      <c r="E14" s="26">
        <v>0.33</v>
      </c>
      <c r="F14" s="27"/>
      <c r="G14" s="28">
        <f>C14*E14</f>
        <v>0.33</v>
      </c>
    </row>
    <row r="15" ht="17.25" spans="1:12">
      <c r="A15" s="20" t="s">
        <v>101</v>
      </c>
      <c r="B15" s="22" t="s">
        <v>33</v>
      </c>
      <c r="C15" s="26">
        <v>1</v>
      </c>
      <c r="D15" s="27"/>
      <c r="E15" s="26">
        <v>38</v>
      </c>
      <c r="F15" s="27"/>
      <c r="G15" s="28">
        <f>C15*E15</f>
        <v>38</v>
      </c>
    </row>
    <row r="16" ht="17.25" spans="1:12">
      <c r="A16" s="20" t="s">
        <v>102</v>
      </c>
      <c r="B16" s="22" t="s">
        <v>103</v>
      </c>
      <c r="C16" s="26">
        <v>1</v>
      </c>
      <c r="D16" s="27"/>
      <c r="E16" s="26">
        <v>10</v>
      </c>
      <c r="F16" s="27"/>
      <c r="G16" s="21">
        <f>C16*E16</f>
        <v>10</v>
      </c>
    </row>
    <row r="17" ht="17.25" spans="1:7">
      <c r="A17" s="20" t="s">
        <v>16</v>
      </c>
      <c r="B17" s="22"/>
      <c r="C17" s="26"/>
      <c r="D17" s="27"/>
      <c r="E17" s="26"/>
      <c r="F17" s="27"/>
      <c r="G17" s="23">
        <f>SUM(G13:G16)</f>
        <v>216.33</v>
      </c>
    </row>
    <row r="18" spans="1:7">
      <c r="A18" s="14" t="s">
        <v>23</v>
      </c>
      <c r="B18" s="15"/>
      <c r="C18" s="15"/>
      <c r="D18" s="15"/>
      <c r="E18" s="15"/>
      <c r="F18" s="15"/>
      <c r="G18" s="16"/>
    </row>
    <row r="19" spans="1:7">
      <c r="A19" s="20" t="s">
        <v>19</v>
      </c>
      <c r="B19" s="20" t="s">
        <v>20</v>
      </c>
      <c r="C19" s="26" t="s">
        <v>21</v>
      </c>
      <c r="D19" s="27"/>
      <c r="E19" s="26" t="s">
        <v>22</v>
      </c>
      <c r="F19" s="27"/>
      <c r="G19" s="20" t="s">
        <v>13</v>
      </c>
    </row>
    <row r="20" spans="1:7">
      <c r="A20" s="20" t="s">
        <v>24</v>
      </c>
      <c r="B20" s="20" t="s">
        <v>25</v>
      </c>
      <c r="C20" s="26">
        <v>5</v>
      </c>
      <c r="D20" s="27"/>
      <c r="E20" s="26">
        <v>0.32</v>
      </c>
      <c r="F20" s="27"/>
      <c r="G20" s="28">
        <f t="shared" ref="G20:G36" si="0">C20*E20</f>
        <v>1.6</v>
      </c>
    </row>
    <row r="21" spans="1:7">
      <c r="A21" s="20" t="s">
        <v>26</v>
      </c>
      <c r="B21" s="20" t="s">
        <v>25</v>
      </c>
      <c r="C21" s="26">
        <v>5</v>
      </c>
      <c r="D21" s="27"/>
      <c r="E21" s="26">
        <v>0.45</v>
      </c>
      <c r="F21" s="27"/>
      <c r="G21" s="28">
        <f t="shared" si="0"/>
        <v>2.25</v>
      </c>
    </row>
    <row r="22" spans="1:7">
      <c r="A22" s="20" t="s">
        <v>27</v>
      </c>
      <c r="B22" s="20" t="s">
        <v>28</v>
      </c>
      <c r="C22" s="26">
        <v>4</v>
      </c>
      <c r="D22" s="27"/>
      <c r="E22" s="26">
        <v>2.3</v>
      </c>
      <c r="F22" s="27"/>
      <c r="G22" s="28">
        <f t="shared" si="0"/>
        <v>9.2</v>
      </c>
    </row>
    <row r="23" spans="1:7">
      <c r="A23" s="20" t="s">
        <v>29</v>
      </c>
      <c r="B23" s="20" t="s">
        <v>25</v>
      </c>
      <c r="C23" s="26">
        <v>1</v>
      </c>
      <c r="D23" s="27"/>
      <c r="E23" s="26">
        <v>3.5</v>
      </c>
      <c r="F23" s="27"/>
      <c r="G23" s="28">
        <f t="shared" si="0"/>
        <v>3.5</v>
      </c>
    </row>
    <row r="24" spans="1:7">
      <c r="A24" s="20" t="s">
        <v>30</v>
      </c>
      <c r="B24" s="20" t="s">
        <v>31</v>
      </c>
      <c r="C24" s="26">
        <v>0.5</v>
      </c>
      <c r="D24" s="27"/>
      <c r="E24" s="26">
        <v>5.7</v>
      </c>
      <c r="F24" s="27"/>
      <c r="G24" s="28">
        <f t="shared" si="0"/>
        <v>2.85</v>
      </c>
    </row>
    <row r="25" spans="1:7">
      <c r="A25" s="20" t="s">
        <v>32</v>
      </c>
      <c r="B25" s="20" t="s">
        <v>33</v>
      </c>
      <c r="C25" s="26">
        <v>1</v>
      </c>
      <c r="D25" s="27"/>
      <c r="E25" s="26">
        <v>0.38</v>
      </c>
      <c r="F25" s="27"/>
      <c r="G25" s="28">
        <f t="shared" si="0"/>
        <v>0.38</v>
      </c>
    </row>
    <row r="26" s="1" customFormat="1" ht="17.25" spans="1:7">
      <c r="A26" s="20" t="s">
        <v>105</v>
      </c>
      <c r="B26" s="20" t="s">
        <v>31</v>
      </c>
      <c r="C26" s="26">
        <v>0.5</v>
      </c>
      <c r="D26" s="27"/>
      <c r="E26" s="26">
        <v>6</v>
      </c>
      <c r="F26" s="27"/>
      <c r="G26" s="28">
        <f t="shared" si="0"/>
        <v>3</v>
      </c>
    </row>
    <row r="27" s="1" customFormat="1" ht="17.25" spans="1:7">
      <c r="A27" s="29" t="s">
        <v>127</v>
      </c>
      <c r="B27" s="30" t="s">
        <v>25</v>
      </c>
      <c r="C27" s="26">
        <v>10</v>
      </c>
      <c r="D27" s="27"/>
      <c r="E27" s="31">
        <v>1.8</v>
      </c>
      <c r="F27" s="32"/>
      <c r="G27" s="28">
        <f t="shared" si="0"/>
        <v>18</v>
      </c>
    </row>
    <row r="28" s="1" customFormat="1" ht="17.25" spans="1:7">
      <c r="A28" s="29" t="s">
        <v>104</v>
      </c>
      <c r="B28" s="30" t="s">
        <v>33</v>
      </c>
      <c r="C28" s="26">
        <v>3</v>
      </c>
      <c r="D28" s="27"/>
      <c r="E28" s="31">
        <v>0.6</v>
      </c>
      <c r="F28" s="32"/>
      <c r="G28" s="28">
        <f t="shared" si="0"/>
        <v>1.8</v>
      </c>
    </row>
    <row r="29" spans="1:7">
      <c r="A29" s="20" t="s">
        <v>83</v>
      </c>
      <c r="B29" s="20" t="s">
        <v>84</v>
      </c>
      <c r="C29" s="26">
        <v>4</v>
      </c>
      <c r="D29" s="27"/>
      <c r="E29" s="26">
        <v>7.6</v>
      </c>
      <c r="F29" s="27"/>
      <c r="G29" s="28">
        <f t="shared" si="0"/>
        <v>30.4</v>
      </c>
    </row>
    <row r="30" spans="1:7">
      <c r="A30" s="29" t="s">
        <v>85</v>
      </c>
      <c r="B30" s="29" t="s">
        <v>25</v>
      </c>
      <c r="C30" s="26">
        <v>1</v>
      </c>
      <c r="D30" s="27"/>
      <c r="E30" s="31">
        <v>280</v>
      </c>
      <c r="F30" s="32"/>
      <c r="G30" s="28">
        <f t="shared" si="0"/>
        <v>280</v>
      </c>
    </row>
    <row r="31" spans="1:7">
      <c r="A31" s="29" t="s">
        <v>80</v>
      </c>
      <c r="B31" s="29" t="s">
        <v>33</v>
      </c>
      <c r="C31" s="26">
        <v>5</v>
      </c>
      <c r="D31" s="27"/>
      <c r="E31" s="31">
        <v>0.7</v>
      </c>
      <c r="F31" s="32"/>
      <c r="G31" s="28">
        <f t="shared" si="0"/>
        <v>3.5</v>
      </c>
    </row>
    <row r="32" ht="17.25" spans="1:7">
      <c r="A32" s="29" t="s">
        <v>16</v>
      </c>
      <c r="B32" s="30"/>
      <c r="C32" s="31"/>
      <c r="D32" s="32"/>
      <c r="E32" s="31"/>
      <c r="F32" s="32"/>
      <c r="G32" s="33">
        <f>SUM(G20:G31)</f>
        <v>356.48</v>
      </c>
    </row>
    <row r="33" spans="1:7">
      <c r="A33" s="24" t="s">
        <v>34</v>
      </c>
      <c r="B33" s="24"/>
      <c r="C33" s="24"/>
      <c r="D33" s="24"/>
      <c r="E33" s="24"/>
      <c r="F33" s="24"/>
      <c r="G33" s="24"/>
    </row>
    <row r="34" spans="1:7">
      <c r="A34" s="20" t="s">
        <v>35</v>
      </c>
      <c r="B34" s="20" t="s">
        <v>36</v>
      </c>
      <c r="C34" s="26" t="s">
        <v>21</v>
      </c>
      <c r="D34" s="27"/>
      <c r="E34" s="26" t="s">
        <v>37</v>
      </c>
      <c r="F34" s="27"/>
      <c r="G34" s="20" t="s">
        <v>38</v>
      </c>
    </row>
    <row r="35" s="1" customFormat="1" ht="17.25" spans="1:7">
      <c r="A35" s="20" t="s">
        <v>140</v>
      </c>
      <c r="B35" s="22" t="s">
        <v>160</v>
      </c>
      <c r="C35" s="26">
        <v>2</v>
      </c>
      <c r="D35" s="27"/>
      <c r="E35" s="26">
        <v>93</v>
      </c>
      <c r="F35" s="27"/>
      <c r="G35" s="21">
        <f>C35*E35</f>
        <v>186</v>
      </c>
    </row>
    <row r="36" ht="17.25" spans="1:7">
      <c r="A36" s="20" t="s">
        <v>16</v>
      </c>
      <c r="B36" s="22"/>
      <c r="C36" s="26"/>
      <c r="D36" s="27"/>
      <c r="E36" s="26"/>
      <c r="F36" s="27"/>
      <c r="G36" s="23">
        <f>SUM(G35:G35)</f>
        <v>186</v>
      </c>
    </row>
    <row r="37" spans="1:7">
      <c r="A37" s="14" t="s">
        <v>39</v>
      </c>
      <c r="B37" s="15"/>
      <c r="C37" s="15"/>
      <c r="D37" s="15"/>
      <c r="E37" s="15"/>
      <c r="F37" s="15"/>
      <c r="G37" s="16"/>
    </row>
    <row r="38" spans="1:7">
      <c r="A38" s="20" t="s">
        <v>35</v>
      </c>
      <c r="B38" s="20" t="s">
        <v>36</v>
      </c>
      <c r="C38" s="26" t="s">
        <v>40</v>
      </c>
      <c r="D38" s="27"/>
      <c r="E38" s="26" t="s">
        <v>22</v>
      </c>
      <c r="F38" s="27"/>
      <c r="G38" s="20" t="s">
        <v>13</v>
      </c>
    </row>
    <row r="39" spans="1:7">
      <c r="A39" s="20" t="s">
        <v>41</v>
      </c>
      <c r="B39" s="20" t="s">
        <v>42</v>
      </c>
      <c r="C39" s="26">
        <v>1</v>
      </c>
      <c r="D39" s="27"/>
      <c r="E39" s="26">
        <v>1.74</v>
      </c>
      <c r="F39" s="27"/>
      <c r="G39" s="21">
        <f>C39*E39</f>
        <v>1.74</v>
      </c>
    </row>
    <row r="40" spans="1:7">
      <c r="A40" s="20" t="s">
        <v>43</v>
      </c>
      <c r="B40" s="20" t="s">
        <v>44</v>
      </c>
      <c r="C40" s="26">
        <v>5</v>
      </c>
      <c r="D40" s="27"/>
      <c r="E40" s="26">
        <v>0.75</v>
      </c>
      <c r="F40" s="27"/>
      <c r="G40" s="21">
        <f>C40*E40</f>
        <v>3.75</v>
      </c>
    </row>
    <row r="41" ht="17.25" spans="1:7">
      <c r="A41" s="20" t="s">
        <v>16</v>
      </c>
      <c r="B41" s="34"/>
      <c r="C41" s="26"/>
      <c r="D41" s="27"/>
      <c r="E41" s="26"/>
      <c r="F41" s="27"/>
      <c r="G41" s="23">
        <f>SUM(G39:G40)</f>
        <v>5.49</v>
      </c>
    </row>
    <row r="42" spans="1:7">
      <c r="A42" s="14" t="s">
        <v>45</v>
      </c>
      <c r="B42" s="15"/>
      <c r="C42" s="15"/>
      <c r="D42" s="15"/>
      <c r="E42" s="15"/>
      <c r="F42" s="15"/>
      <c r="G42" s="16"/>
    </row>
    <row r="43" spans="1:7">
      <c r="A43" s="35" t="s">
        <v>46</v>
      </c>
      <c r="B43" s="36"/>
      <c r="C43" s="36"/>
      <c r="D43" s="36"/>
      <c r="E43" s="15"/>
      <c r="F43" s="15"/>
      <c r="G43" s="16"/>
    </row>
    <row r="44" spans="1:7">
      <c r="A44" s="37" t="s">
        <v>47</v>
      </c>
      <c r="B44" s="37" t="s">
        <v>48</v>
      </c>
      <c r="C44" s="37" t="s">
        <v>49</v>
      </c>
      <c r="D44" s="38"/>
      <c r="E44" s="39" t="s">
        <v>50</v>
      </c>
      <c r="F44" s="27"/>
      <c r="G44" s="20" t="s">
        <v>13</v>
      </c>
    </row>
    <row r="45" spans="1:7">
      <c r="A45" s="20" t="s">
        <v>51</v>
      </c>
      <c r="B45" s="20">
        <v>180000</v>
      </c>
      <c r="C45" s="52">
        <v>5</v>
      </c>
      <c r="D45" s="38"/>
      <c r="E45" s="40">
        <v>3.5</v>
      </c>
      <c r="F45" s="41"/>
      <c r="G45" s="21">
        <f t="shared" ref="G45:G52" si="1">IFERROR(B45/C45/12/22/8*E45,0)</f>
        <v>59.6590909090909</v>
      </c>
    </row>
    <row r="46" spans="1:7">
      <c r="A46" s="20" t="s">
        <v>77</v>
      </c>
      <c r="B46" s="20">
        <v>138000</v>
      </c>
      <c r="C46" s="26">
        <v>5</v>
      </c>
      <c r="D46" s="27"/>
      <c r="E46" s="40">
        <v>3.5</v>
      </c>
      <c r="F46" s="41"/>
      <c r="G46" s="21">
        <f t="shared" si="1"/>
        <v>45.7386363636364</v>
      </c>
    </row>
    <row r="47" spans="1:7">
      <c r="A47" s="26" t="s">
        <v>92</v>
      </c>
      <c r="B47" s="20">
        <v>88500</v>
      </c>
      <c r="C47" s="26">
        <v>5</v>
      </c>
      <c r="D47" s="27"/>
      <c r="E47" s="40">
        <v>3.5</v>
      </c>
      <c r="F47" s="41"/>
      <c r="G47" s="21">
        <f t="shared" si="1"/>
        <v>29.3323863636364</v>
      </c>
    </row>
    <row r="48" spans="1:7">
      <c r="A48" s="26" t="s">
        <v>86</v>
      </c>
      <c r="B48" s="20">
        <v>1188</v>
      </c>
      <c r="C48" s="26">
        <v>5</v>
      </c>
      <c r="D48" s="27"/>
      <c r="E48" s="40">
        <v>3.5</v>
      </c>
      <c r="F48" s="41"/>
      <c r="G48" s="21">
        <f t="shared" si="1"/>
        <v>0.39375</v>
      </c>
    </row>
    <row r="49" spans="1:7">
      <c r="A49" s="26" t="s">
        <v>52</v>
      </c>
      <c r="B49" s="20">
        <v>4000</v>
      </c>
      <c r="C49" s="26">
        <v>5</v>
      </c>
      <c r="D49" s="27"/>
      <c r="E49" s="40">
        <v>3.5</v>
      </c>
      <c r="F49" s="41"/>
      <c r="G49" s="21">
        <f t="shared" si="1"/>
        <v>1.32575757575758</v>
      </c>
    </row>
    <row r="50" spans="1:7">
      <c r="A50" s="26" t="s">
        <v>53</v>
      </c>
      <c r="B50" s="20">
        <v>3550</v>
      </c>
      <c r="C50" s="26">
        <v>5</v>
      </c>
      <c r="D50" s="27"/>
      <c r="E50" s="40">
        <v>3.5</v>
      </c>
      <c r="F50" s="41"/>
      <c r="G50" s="21">
        <f t="shared" si="1"/>
        <v>1.17660984848485</v>
      </c>
    </row>
    <row r="51" spans="1:7">
      <c r="A51" s="26" t="s">
        <v>87</v>
      </c>
      <c r="B51" s="20">
        <v>5000</v>
      </c>
      <c r="C51" s="26">
        <v>5</v>
      </c>
      <c r="D51" s="27"/>
      <c r="E51" s="40">
        <v>3.5</v>
      </c>
      <c r="F51" s="41"/>
      <c r="G51" s="21">
        <f t="shared" si="1"/>
        <v>1.65719696969697</v>
      </c>
    </row>
    <row r="52" ht="17.25" spans="1:7">
      <c r="A52" s="26" t="s">
        <v>263</v>
      </c>
      <c r="B52" s="20">
        <v>449000</v>
      </c>
      <c r="C52" s="26">
        <v>5</v>
      </c>
      <c r="D52" s="27"/>
      <c r="E52" s="40">
        <v>3.5</v>
      </c>
      <c r="F52" s="41"/>
      <c r="G52" s="23">
        <f t="shared" si="1"/>
        <v>148.816287878788</v>
      </c>
    </row>
    <row r="53" ht="17.25" spans="1:7">
      <c r="A53" s="26" t="s">
        <v>16</v>
      </c>
      <c r="B53" s="34"/>
      <c r="C53" s="26"/>
      <c r="D53" s="27"/>
      <c r="E53" s="39"/>
      <c r="F53" s="27"/>
      <c r="G53" s="23">
        <f>SUM(G45:G52)</f>
        <v>288.099715909091</v>
      </c>
    </row>
    <row r="54" spans="1:7">
      <c r="A54" s="42" t="s">
        <v>54</v>
      </c>
      <c r="B54" s="43"/>
      <c r="C54" s="43"/>
      <c r="D54" s="43"/>
      <c r="E54" s="43"/>
      <c r="F54" s="43"/>
      <c r="G54" s="44"/>
    </row>
    <row r="55" ht="30" spans="1:7">
      <c r="A55" s="17" t="s">
        <v>35</v>
      </c>
      <c r="B55" s="17" t="s">
        <v>48</v>
      </c>
      <c r="C55" s="18" t="s">
        <v>55</v>
      </c>
      <c r="D55" s="17" t="s">
        <v>56</v>
      </c>
      <c r="E55" s="17" t="s">
        <v>49</v>
      </c>
      <c r="F55" s="17" t="s">
        <v>50</v>
      </c>
      <c r="G55" s="17" t="s">
        <v>13</v>
      </c>
    </row>
    <row r="56" ht="15" spans="1:7">
      <c r="A56" s="20" t="s">
        <v>88</v>
      </c>
      <c r="B56" s="45">
        <v>46244103.63</v>
      </c>
      <c r="C56" s="20">
        <v>13777</v>
      </c>
      <c r="D56" s="20">
        <v>580</v>
      </c>
      <c r="E56" s="20">
        <v>50</v>
      </c>
      <c r="F56" s="20">
        <v>3.5</v>
      </c>
      <c r="G56" s="21">
        <f>IFERROR(B56/C56/E56/12/22/8*D56*F56,0)</f>
        <v>64.5258637920497</v>
      </c>
    </row>
    <row r="57" ht="17.25" spans="1:7">
      <c r="A57" s="20" t="s">
        <v>16</v>
      </c>
      <c r="B57" s="20"/>
      <c r="C57" s="20"/>
      <c r="D57" s="20"/>
      <c r="E57" s="20"/>
      <c r="F57" s="20"/>
      <c r="G57" s="33">
        <f>SUM(G56:G56)</f>
        <v>64.5258637920497</v>
      </c>
    </row>
    <row r="58" ht="15" spans="1:7">
      <c r="A58" s="24" t="s">
        <v>58</v>
      </c>
      <c r="B58" s="24"/>
      <c r="C58" s="24"/>
      <c r="D58" s="24"/>
      <c r="E58" s="24"/>
      <c r="F58" s="24"/>
      <c r="G58" s="24"/>
    </row>
    <row r="59" spans="1:7">
      <c r="A59" s="14" t="s">
        <v>59</v>
      </c>
      <c r="B59" s="15"/>
      <c r="C59" s="15"/>
      <c r="D59" s="15"/>
      <c r="E59" s="15"/>
      <c r="F59" s="16"/>
      <c r="G59" s="21">
        <f>(G9+G17+G32+G41+G53+G57)*G60</f>
        <v>679.592804346205</v>
      </c>
    </row>
    <row r="60" spans="1:7">
      <c r="A60" s="14" t="s">
        <v>60</v>
      </c>
      <c r="B60" s="15"/>
      <c r="C60" s="15"/>
      <c r="D60" s="15"/>
      <c r="E60" s="15"/>
      <c r="F60" s="16"/>
      <c r="G60" s="28">
        <v>0.18</v>
      </c>
    </row>
    <row r="61" spans="1:7">
      <c r="A61" s="46" t="s">
        <v>61</v>
      </c>
      <c r="B61" s="47"/>
      <c r="C61" s="47"/>
      <c r="D61" s="47"/>
      <c r="E61" s="47"/>
      <c r="F61" s="48"/>
      <c r="G61" s="28">
        <f>G62</f>
        <v>0.16</v>
      </c>
    </row>
    <row r="62" spans="1:7">
      <c r="A62" s="14" t="s">
        <v>62</v>
      </c>
      <c r="B62" s="15"/>
      <c r="C62" s="15"/>
      <c r="D62" s="15"/>
      <c r="E62" s="15"/>
      <c r="F62" s="16"/>
      <c r="G62" s="28">
        <v>0.16</v>
      </c>
    </row>
    <row r="63" ht="17.25" spans="1:7">
      <c r="A63" s="49" t="s">
        <v>16</v>
      </c>
      <c r="B63" s="50"/>
      <c r="C63" s="50"/>
      <c r="D63" s="50"/>
      <c r="E63" s="50"/>
      <c r="F63" s="51"/>
      <c r="G63" s="33">
        <f>G59+G61</f>
        <v>679.752804346205</v>
      </c>
    </row>
    <row r="64" ht="17.25" spans="1:7">
      <c r="A64" s="14" t="s">
        <v>63</v>
      </c>
      <c r="B64" s="15"/>
      <c r="C64" s="15"/>
      <c r="D64" s="15"/>
      <c r="E64" s="15"/>
      <c r="F64" s="16"/>
      <c r="G64" s="23">
        <f>G9+G17+G32+G41+G53+G57+G63</f>
        <v>4455.26838404735</v>
      </c>
    </row>
    <row r="65" ht="15" spans="1:7">
      <c r="A65" s="46" t="s">
        <v>64</v>
      </c>
      <c r="B65" s="47"/>
      <c r="C65" s="47"/>
      <c r="D65" s="47"/>
      <c r="E65" s="47"/>
      <c r="F65" s="47"/>
      <c r="G65" s="48"/>
    </row>
  </sheetData>
  <mergeCells count="102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A18:G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C30:D30"/>
    <mergeCell ref="E30:F30"/>
    <mergeCell ref="C31:D31"/>
    <mergeCell ref="E31:F31"/>
    <mergeCell ref="C32:D32"/>
    <mergeCell ref="E32:F32"/>
    <mergeCell ref="A33:G33"/>
    <mergeCell ref="C34:D34"/>
    <mergeCell ref="E34:F34"/>
    <mergeCell ref="C35:D35"/>
    <mergeCell ref="E35:F35"/>
    <mergeCell ref="C36:D36"/>
    <mergeCell ref="E36:F36"/>
    <mergeCell ref="A37:G37"/>
    <mergeCell ref="C38:D38"/>
    <mergeCell ref="E38:F38"/>
    <mergeCell ref="C39:D39"/>
    <mergeCell ref="E39:F39"/>
    <mergeCell ref="C40:D40"/>
    <mergeCell ref="E40:F40"/>
    <mergeCell ref="C41:D41"/>
    <mergeCell ref="E41:F41"/>
    <mergeCell ref="A42:G42"/>
    <mergeCell ref="A43:G43"/>
    <mergeCell ref="C44:D44"/>
    <mergeCell ref="E44:F44"/>
    <mergeCell ref="C45:D45"/>
    <mergeCell ref="E45:F45"/>
    <mergeCell ref="C46:D46"/>
    <mergeCell ref="E46:F46"/>
    <mergeCell ref="C47:D47"/>
    <mergeCell ref="E47:F47"/>
    <mergeCell ref="C48:D48"/>
    <mergeCell ref="E48:F48"/>
    <mergeCell ref="C49:D49"/>
    <mergeCell ref="E49:F49"/>
    <mergeCell ref="C50:D50"/>
    <mergeCell ref="E50:F50"/>
    <mergeCell ref="C51:D51"/>
    <mergeCell ref="E51:F51"/>
    <mergeCell ref="C52:D52"/>
    <mergeCell ref="E52:F52"/>
    <mergeCell ref="C53:D53"/>
    <mergeCell ref="E53:F53"/>
    <mergeCell ref="A54:G54"/>
    <mergeCell ref="A58:G58"/>
    <mergeCell ref="A59:F59"/>
    <mergeCell ref="A60:F60"/>
    <mergeCell ref="A61:F61"/>
    <mergeCell ref="A62:F62"/>
    <mergeCell ref="A63:F63"/>
    <mergeCell ref="A64:F64"/>
    <mergeCell ref="A65:G65"/>
  </mergeCells>
  <pageMargins left="0.7" right="0.7" top="0.354166666666667" bottom="0.314583333333333" header="0.3" footer="0.3"/>
  <pageSetup paperSize="9" scale="70" orientation="portrait"/>
  <headerFooter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69"/>
  <sheetViews>
    <sheetView topLeftCell="A2" workbookViewId="0">
      <selection activeCell="C22" sqref="C22:D22"/>
    </sheetView>
  </sheetViews>
  <sheetFormatPr defaultColWidth="8.75" defaultRowHeight="16.5"/>
  <cols>
    <col min="1" max="1" width="13.3666666666667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81</v>
      </c>
      <c r="C4" s="10" t="s">
        <v>6</v>
      </c>
      <c r="D4" s="11" t="s">
        <v>82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1</v>
      </c>
      <c r="C7" s="18">
        <v>1</v>
      </c>
      <c r="D7" s="19"/>
      <c r="E7" s="18">
        <v>96.35</v>
      </c>
      <c r="F7" s="19"/>
      <c r="G7" s="21">
        <f>B7*C7*E7</f>
        <v>96.35</v>
      </c>
    </row>
    <row r="8" ht="16.15" customHeight="1" spans="1:12">
      <c r="A8" s="20" t="s">
        <v>15</v>
      </c>
      <c r="B8" s="20">
        <v>1</v>
      </c>
      <c r="C8" s="18">
        <v>1</v>
      </c>
      <c r="D8" s="19"/>
      <c r="E8" s="18">
        <v>206.68</v>
      </c>
      <c r="F8" s="19"/>
      <c r="G8" s="21">
        <f>B8*C8*E8</f>
        <v>206.68</v>
      </c>
    </row>
    <row r="9" ht="16.15" customHeight="1" spans="1:12">
      <c r="A9" s="22"/>
      <c r="B9" s="20"/>
      <c r="C9" s="18"/>
      <c r="D9" s="19"/>
      <c r="E9" s="18"/>
      <c r="F9" s="19"/>
      <c r="G9" s="20"/>
    </row>
    <row r="10" ht="16.15" customHeight="1" spans="1:12">
      <c r="A10" s="20" t="s">
        <v>16</v>
      </c>
      <c r="B10" s="20"/>
      <c r="C10" s="18"/>
      <c r="D10" s="19"/>
      <c r="E10" s="18"/>
      <c r="F10" s="19"/>
      <c r="G10" s="23">
        <f>SUM(G7:G9)</f>
        <v>303.03</v>
      </c>
    </row>
    <row r="11" ht="16.15" customHeight="1" spans="1:12">
      <c r="A11" s="24" t="s">
        <v>17</v>
      </c>
      <c r="B11" s="24"/>
      <c r="C11" s="24"/>
      <c r="D11" s="24"/>
      <c r="E11" s="24"/>
      <c r="F11" s="24"/>
      <c r="G11" s="24"/>
    </row>
    <row r="12" ht="16.15" customHeight="1" spans="1:12">
      <c r="A12" s="25" t="s">
        <v>18</v>
      </c>
      <c r="B12" s="25"/>
      <c r="C12" s="25"/>
      <c r="D12" s="25"/>
      <c r="E12" s="25"/>
      <c r="F12" s="25"/>
      <c r="G12" s="25"/>
    </row>
    <row r="13" ht="16.15" customHeight="1" spans="1:12">
      <c r="A13" s="20" t="s">
        <v>19</v>
      </c>
      <c r="B13" s="20" t="s">
        <v>20</v>
      </c>
      <c r="C13" s="26" t="s">
        <v>21</v>
      </c>
      <c r="D13" s="27"/>
      <c r="E13" s="26" t="s">
        <v>22</v>
      </c>
      <c r="F13" s="27"/>
      <c r="G13" s="20" t="s">
        <v>13</v>
      </c>
    </row>
    <row r="14" ht="17.25" spans="1:12">
      <c r="A14" s="20"/>
      <c r="B14" s="22"/>
      <c r="C14" s="26"/>
      <c r="D14" s="27"/>
      <c r="E14" s="26"/>
      <c r="F14" s="27"/>
      <c r="G14" s="28">
        <f>C14*E14</f>
        <v>0</v>
      </c>
    </row>
    <row r="15" ht="17.25" spans="1:12">
      <c r="A15" s="20"/>
      <c r="B15" s="22"/>
      <c r="C15" s="26"/>
      <c r="D15" s="27"/>
      <c r="E15" s="26"/>
      <c r="F15" s="27"/>
      <c r="G15" s="21">
        <f>C15*E15</f>
        <v>0</v>
      </c>
    </row>
    <row r="16" ht="17.25" spans="1:12">
      <c r="A16" s="20" t="s">
        <v>16</v>
      </c>
      <c r="B16" s="22"/>
      <c r="C16" s="26"/>
      <c r="D16" s="27"/>
      <c r="E16" s="26"/>
      <c r="F16" s="27"/>
      <c r="G16" s="23">
        <f>SUM(G14:G15)</f>
        <v>0</v>
      </c>
    </row>
    <row r="17" spans="1:7">
      <c r="A17" s="14" t="s">
        <v>23</v>
      </c>
      <c r="B17" s="15"/>
      <c r="C17" s="15"/>
      <c r="D17" s="15"/>
      <c r="E17" s="15"/>
      <c r="F17" s="15"/>
      <c r="G17" s="16"/>
    </row>
    <row r="18" spans="1:7">
      <c r="A18" s="20" t="s">
        <v>19</v>
      </c>
      <c r="B18" s="20" t="s">
        <v>20</v>
      </c>
      <c r="C18" s="26" t="s">
        <v>21</v>
      </c>
      <c r="D18" s="27"/>
      <c r="E18" s="26" t="s">
        <v>22</v>
      </c>
      <c r="F18" s="27"/>
      <c r="G18" s="20" t="s">
        <v>13</v>
      </c>
    </row>
    <row r="19" spans="1:7">
      <c r="A19" s="20" t="s">
        <v>24</v>
      </c>
      <c r="B19" s="20" t="s">
        <v>25</v>
      </c>
      <c r="C19" s="26">
        <v>2</v>
      </c>
      <c r="D19" s="27"/>
      <c r="E19" s="26">
        <v>0.32</v>
      </c>
      <c r="F19" s="27"/>
      <c r="G19" s="28">
        <f t="shared" ref="G19:G28" si="0">C19*E19</f>
        <v>0.64</v>
      </c>
    </row>
    <row r="20" spans="1:7">
      <c r="A20" s="20" t="s">
        <v>26</v>
      </c>
      <c r="B20" s="20" t="s">
        <v>25</v>
      </c>
      <c r="C20" s="26">
        <v>2</v>
      </c>
      <c r="D20" s="27"/>
      <c r="E20" s="26">
        <v>0.45</v>
      </c>
      <c r="F20" s="27"/>
      <c r="G20" s="28">
        <f t="shared" si="0"/>
        <v>0.9</v>
      </c>
    </row>
    <row r="21" ht="29.25" spans="1:7">
      <c r="A21" s="20" t="s">
        <v>27</v>
      </c>
      <c r="B21" s="20" t="s">
        <v>28</v>
      </c>
      <c r="C21" s="26">
        <v>2</v>
      </c>
      <c r="D21" s="27"/>
      <c r="E21" s="26">
        <v>2.3</v>
      </c>
      <c r="F21" s="27"/>
      <c r="G21" s="28">
        <f t="shared" si="0"/>
        <v>4.6</v>
      </c>
    </row>
    <row r="22" spans="1:7">
      <c r="A22" s="20" t="s">
        <v>29</v>
      </c>
      <c r="B22" s="20" t="s">
        <v>25</v>
      </c>
      <c r="C22" s="26">
        <v>1</v>
      </c>
      <c r="D22" s="27"/>
      <c r="E22" s="26">
        <v>3.5</v>
      </c>
      <c r="F22" s="27"/>
      <c r="G22" s="28">
        <f t="shared" si="0"/>
        <v>3.5</v>
      </c>
    </row>
    <row r="23" spans="1:7">
      <c r="A23" s="20" t="s">
        <v>30</v>
      </c>
      <c r="B23" s="20" t="s">
        <v>31</v>
      </c>
      <c r="C23" s="26">
        <v>0.5</v>
      </c>
      <c r="D23" s="27"/>
      <c r="E23" s="26">
        <v>5.7</v>
      </c>
      <c r="F23" s="27"/>
      <c r="G23" s="28">
        <f t="shared" si="0"/>
        <v>2.85</v>
      </c>
    </row>
    <row r="24" spans="1:7">
      <c r="A24" s="20" t="s">
        <v>32</v>
      </c>
      <c r="B24" s="20" t="s">
        <v>33</v>
      </c>
      <c r="C24" s="26">
        <v>1</v>
      </c>
      <c r="D24" s="27"/>
      <c r="E24" s="26">
        <v>0.38</v>
      </c>
      <c r="F24" s="27"/>
      <c r="G24" s="28">
        <f t="shared" si="0"/>
        <v>0.38</v>
      </c>
    </row>
    <row r="25" spans="1:7">
      <c r="A25" s="20" t="s">
        <v>83</v>
      </c>
      <c r="B25" s="20" t="s">
        <v>84</v>
      </c>
      <c r="C25" s="26">
        <v>2</v>
      </c>
      <c r="D25" s="27"/>
      <c r="E25" s="26">
        <v>7.6</v>
      </c>
      <c r="F25" s="27"/>
      <c r="G25" s="28">
        <f t="shared" si="0"/>
        <v>15.2</v>
      </c>
    </row>
    <row r="26" spans="1:7">
      <c r="A26" s="29" t="s">
        <v>85</v>
      </c>
      <c r="B26" s="29" t="s">
        <v>25</v>
      </c>
      <c r="C26" s="26">
        <v>1</v>
      </c>
      <c r="D26" s="27"/>
      <c r="E26" s="31">
        <v>280</v>
      </c>
      <c r="F26" s="32"/>
      <c r="G26" s="28">
        <f t="shared" si="0"/>
        <v>280</v>
      </c>
    </row>
    <row r="27" spans="1:7">
      <c r="A27" s="29" t="s">
        <v>80</v>
      </c>
      <c r="B27" s="29" t="s">
        <v>33</v>
      </c>
      <c r="C27" s="26">
        <v>5</v>
      </c>
      <c r="D27" s="27"/>
      <c r="E27" s="31">
        <v>0.7</v>
      </c>
      <c r="F27" s="32"/>
      <c r="G27" s="28">
        <f t="shared" si="0"/>
        <v>3.5</v>
      </c>
    </row>
    <row r="28" ht="17.25" spans="1:7">
      <c r="A28" s="29" t="s">
        <v>16</v>
      </c>
      <c r="B28" s="30"/>
      <c r="C28" s="31"/>
      <c r="D28" s="32"/>
      <c r="E28" s="31"/>
      <c r="F28" s="32"/>
      <c r="G28" s="33">
        <f>SUM(G19:G27)</f>
        <v>311.57</v>
      </c>
    </row>
    <row r="29" spans="1:7">
      <c r="A29" s="24" t="s">
        <v>34</v>
      </c>
      <c r="B29" s="24"/>
      <c r="C29" s="24"/>
      <c r="D29" s="24"/>
      <c r="E29" s="24"/>
      <c r="F29" s="24"/>
      <c r="G29" s="24"/>
    </row>
    <row r="30" spans="1:7">
      <c r="A30" s="20" t="s">
        <v>35</v>
      </c>
      <c r="B30" s="20" t="s">
        <v>36</v>
      </c>
      <c r="C30" s="26" t="s">
        <v>21</v>
      </c>
      <c r="D30" s="27"/>
      <c r="E30" s="26" t="s">
        <v>37</v>
      </c>
      <c r="F30" s="27"/>
      <c r="G30" s="20" t="s">
        <v>38</v>
      </c>
    </row>
    <row r="31" ht="17.25" spans="1:7">
      <c r="A31" s="20"/>
      <c r="B31" s="22"/>
      <c r="C31" s="26"/>
      <c r="D31" s="27"/>
      <c r="E31" s="26"/>
      <c r="F31" s="27"/>
      <c r="G31" s="21"/>
    </row>
    <row r="32" ht="17.25" spans="1:7">
      <c r="A32" s="20"/>
      <c r="B32" s="22"/>
      <c r="C32" s="26"/>
      <c r="D32" s="27"/>
      <c r="E32" s="26"/>
      <c r="F32" s="27"/>
      <c r="G32" s="21"/>
    </row>
    <row r="33" ht="17.25" spans="1:7">
      <c r="A33" s="20" t="s">
        <v>16</v>
      </c>
      <c r="B33" s="22"/>
      <c r="C33" s="26"/>
      <c r="D33" s="27"/>
      <c r="E33" s="26"/>
      <c r="F33" s="27"/>
      <c r="G33" s="21">
        <f>SUM(G31:G32)</f>
        <v>0</v>
      </c>
    </row>
    <row r="34" spans="1:7">
      <c r="A34" s="14" t="s">
        <v>39</v>
      </c>
      <c r="B34" s="15"/>
      <c r="C34" s="15"/>
      <c r="D34" s="15"/>
      <c r="E34" s="15"/>
      <c r="F34" s="15"/>
      <c r="G34" s="16"/>
    </row>
    <row r="35" spans="1:7">
      <c r="A35" s="20" t="s">
        <v>35</v>
      </c>
      <c r="B35" s="20" t="s">
        <v>36</v>
      </c>
      <c r="C35" s="26" t="s">
        <v>40</v>
      </c>
      <c r="D35" s="27"/>
      <c r="E35" s="26" t="s">
        <v>22</v>
      </c>
      <c r="F35" s="27"/>
      <c r="G35" s="20" t="s">
        <v>13</v>
      </c>
    </row>
    <row r="36" spans="1:7">
      <c r="A36" s="20" t="s">
        <v>41</v>
      </c>
      <c r="B36" s="20" t="s">
        <v>42</v>
      </c>
      <c r="C36" s="26">
        <v>1</v>
      </c>
      <c r="D36" s="27"/>
      <c r="E36" s="26">
        <v>1.74</v>
      </c>
      <c r="F36" s="27"/>
      <c r="G36" s="21">
        <f>C36*E36</f>
        <v>1.74</v>
      </c>
    </row>
    <row r="37" spans="1:7">
      <c r="A37" s="20" t="s">
        <v>43</v>
      </c>
      <c r="B37" s="20" t="s">
        <v>44</v>
      </c>
      <c r="C37" s="26">
        <v>3</v>
      </c>
      <c r="D37" s="27"/>
      <c r="E37" s="26">
        <v>0.75</v>
      </c>
      <c r="F37" s="27"/>
      <c r="G37" s="21">
        <f>C37*E37</f>
        <v>2.25</v>
      </c>
    </row>
    <row r="38" ht="17.25" spans="1:7">
      <c r="A38" s="20" t="s">
        <v>16</v>
      </c>
      <c r="B38" s="34"/>
      <c r="C38" s="26"/>
      <c r="D38" s="27"/>
      <c r="E38" s="26"/>
      <c r="F38" s="27"/>
      <c r="G38" s="23">
        <f>SUM(G36:G37)</f>
        <v>3.99</v>
      </c>
    </row>
    <row r="39" spans="1:7">
      <c r="A39" s="14" t="s">
        <v>45</v>
      </c>
      <c r="B39" s="15"/>
      <c r="C39" s="15"/>
      <c r="D39" s="15"/>
      <c r="E39" s="15"/>
      <c r="F39" s="15"/>
      <c r="G39" s="16"/>
    </row>
    <row r="40" spans="1:7">
      <c r="A40" s="35" t="s">
        <v>46</v>
      </c>
      <c r="B40" s="36"/>
      <c r="C40" s="36"/>
      <c r="D40" s="36"/>
      <c r="E40" s="15"/>
      <c r="F40" s="15"/>
      <c r="G40" s="16"/>
    </row>
    <row r="41" spans="1:7">
      <c r="A41" s="37" t="s">
        <v>47</v>
      </c>
      <c r="B41" s="37" t="s">
        <v>48</v>
      </c>
      <c r="C41" s="37" t="s">
        <v>49</v>
      </c>
      <c r="D41" s="38"/>
      <c r="E41" s="39" t="s">
        <v>50</v>
      </c>
      <c r="F41" s="27"/>
      <c r="G41" s="20" t="s">
        <v>13</v>
      </c>
    </row>
    <row r="42" spans="1:7">
      <c r="A42" s="20" t="s">
        <v>51</v>
      </c>
      <c r="B42" s="20">
        <v>180000</v>
      </c>
      <c r="C42" s="52">
        <v>5</v>
      </c>
      <c r="D42" s="38"/>
      <c r="E42" s="18">
        <v>1</v>
      </c>
      <c r="F42" s="19"/>
      <c r="G42" s="21">
        <f t="shared" ref="G42:G47" si="1">IFERROR(B42/C42/12/22/8*E42,0)</f>
        <v>17.0454545454545</v>
      </c>
    </row>
    <row r="43" spans="1:7">
      <c r="A43" s="20" t="s">
        <v>77</v>
      </c>
      <c r="B43" s="20">
        <v>138000</v>
      </c>
      <c r="C43" s="26">
        <v>5</v>
      </c>
      <c r="D43" s="27"/>
      <c r="E43" s="18">
        <v>1</v>
      </c>
      <c r="F43" s="19"/>
      <c r="G43" s="21">
        <f t="shared" si="1"/>
        <v>13.0681818181818</v>
      </c>
    </row>
    <row r="44" spans="1:7">
      <c r="A44" s="26" t="s">
        <v>86</v>
      </c>
      <c r="B44" s="20">
        <v>1188</v>
      </c>
      <c r="C44" s="26">
        <v>5</v>
      </c>
      <c r="D44" s="27"/>
      <c r="E44" s="18">
        <v>1</v>
      </c>
      <c r="F44" s="19"/>
      <c r="G44" s="21">
        <f t="shared" si="1"/>
        <v>0.1125</v>
      </c>
    </row>
    <row r="45" spans="1:7">
      <c r="A45" s="26" t="s">
        <v>52</v>
      </c>
      <c r="B45" s="20">
        <v>4000</v>
      </c>
      <c r="C45" s="26">
        <v>5</v>
      </c>
      <c r="D45" s="27"/>
      <c r="E45" s="18">
        <v>1</v>
      </c>
      <c r="F45" s="19"/>
      <c r="G45" s="21">
        <f t="shared" si="1"/>
        <v>0.378787878787879</v>
      </c>
    </row>
    <row r="46" spans="1:7">
      <c r="A46" s="26" t="s">
        <v>53</v>
      </c>
      <c r="B46" s="20">
        <v>3550</v>
      </c>
      <c r="C46" s="26">
        <v>5</v>
      </c>
      <c r="D46" s="27"/>
      <c r="E46" s="18">
        <v>1</v>
      </c>
      <c r="F46" s="19"/>
      <c r="G46" s="21">
        <f t="shared" si="1"/>
        <v>0.336174242424242</v>
      </c>
    </row>
    <row r="47" spans="1:7">
      <c r="A47" s="26" t="s">
        <v>87</v>
      </c>
      <c r="B47" s="20">
        <v>5000</v>
      </c>
      <c r="C47" s="26">
        <v>5</v>
      </c>
      <c r="D47" s="27"/>
      <c r="E47" s="18">
        <v>1</v>
      </c>
      <c r="F47" s="19"/>
      <c r="G47" s="21">
        <f t="shared" si="1"/>
        <v>0.473484848484848</v>
      </c>
    </row>
    <row r="48" ht="17.25" spans="1:7">
      <c r="A48" s="26" t="s">
        <v>16</v>
      </c>
      <c r="B48" s="34"/>
      <c r="C48" s="26"/>
      <c r="D48" s="27"/>
      <c r="E48" s="39"/>
      <c r="F48" s="27"/>
      <c r="G48" s="23">
        <f>SUM(G42:G47)</f>
        <v>31.4145833333333</v>
      </c>
    </row>
    <row r="49" spans="1:7">
      <c r="A49" s="42" t="s">
        <v>54</v>
      </c>
      <c r="B49" s="43"/>
      <c r="C49" s="43"/>
      <c r="D49" s="43"/>
      <c r="E49" s="43"/>
      <c r="F49" s="43"/>
      <c r="G49" s="44"/>
    </row>
    <row r="50" ht="30" spans="1:7">
      <c r="A50" s="17" t="s">
        <v>35</v>
      </c>
      <c r="B50" s="17" t="s">
        <v>48</v>
      </c>
      <c r="C50" s="18" t="s">
        <v>55</v>
      </c>
      <c r="D50" s="17" t="s">
        <v>56</v>
      </c>
      <c r="E50" s="17" t="s">
        <v>49</v>
      </c>
      <c r="F50" s="17" t="s">
        <v>50</v>
      </c>
      <c r="G50" s="17" t="s">
        <v>13</v>
      </c>
    </row>
    <row r="51" spans="1:7">
      <c r="A51" s="20" t="s">
        <v>88</v>
      </c>
      <c r="B51" s="45">
        <v>46244103.63</v>
      </c>
      <c r="C51" s="20">
        <v>13777</v>
      </c>
      <c r="D51" s="20">
        <v>580</v>
      </c>
      <c r="E51" s="20">
        <v>50</v>
      </c>
      <c r="F51" s="20">
        <v>1</v>
      </c>
      <c r="G51" s="21">
        <f>IFERROR(B51/C51/E51/12/22/8*D51*F51,0)</f>
        <v>18.4359610834428</v>
      </c>
    </row>
    <row r="52" spans="1:7">
      <c r="A52" s="20"/>
      <c r="B52" s="20"/>
      <c r="C52" s="20"/>
      <c r="D52" s="20"/>
      <c r="E52" s="20"/>
      <c r="F52" s="20"/>
      <c r="G52" s="21">
        <f>IFERROR(B52/C52/E52/12/22/8*D52*F52,0)</f>
        <v>0</v>
      </c>
    </row>
    <row r="53" ht="17.25" spans="1:7">
      <c r="A53" s="20" t="s">
        <v>16</v>
      </c>
      <c r="B53" s="20"/>
      <c r="C53" s="20"/>
      <c r="D53" s="20"/>
      <c r="E53" s="20"/>
      <c r="F53" s="20"/>
      <c r="G53" s="33">
        <f>SUM(G51:G52)</f>
        <v>18.4359610834428</v>
      </c>
    </row>
    <row r="54" spans="1:7">
      <c r="A54" s="24" t="s">
        <v>58</v>
      </c>
      <c r="B54" s="24"/>
      <c r="C54" s="24"/>
      <c r="D54" s="24"/>
      <c r="E54" s="24"/>
      <c r="F54" s="24"/>
      <c r="G54" s="24"/>
    </row>
    <row r="55" spans="1:7">
      <c r="A55" s="14" t="s">
        <v>59</v>
      </c>
      <c r="B55" s="15"/>
      <c r="C55" s="15"/>
      <c r="D55" s="15"/>
      <c r="E55" s="15"/>
      <c r="F55" s="16"/>
      <c r="G55" s="21">
        <f>(G10+G16+G28+G38+G48+G53)*G56</f>
        <v>120.31929799502</v>
      </c>
    </row>
    <row r="56" spans="1:7">
      <c r="A56" s="14" t="s">
        <v>60</v>
      </c>
      <c r="B56" s="15"/>
      <c r="C56" s="15"/>
      <c r="D56" s="15"/>
      <c r="E56" s="15"/>
      <c r="F56" s="16"/>
      <c r="G56" s="28">
        <v>0.18</v>
      </c>
    </row>
    <row r="57" spans="1:7">
      <c r="A57" s="46" t="s">
        <v>61</v>
      </c>
      <c r="B57" s="47"/>
      <c r="C57" s="47"/>
      <c r="D57" s="47"/>
      <c r="E57" s="47"/>
      <c r="F57" s="48"/>
      <c r="G57" s="28">
        <f>G58</f>
        <v>0.16</v>
      </c>
    </row>
    <row r="58" spans="1:7">
      <c r="A58" s="14" t="s">
        <v>62</v>
      </c>
      <c r="B58" s="15"/>
      <c r="C58" s="15"/>
      <c r="D58" s="15"/>
      <c r="E58" s="15"/>
      <c r="F58" s="16"/>
      <c r="G58" s="28">
        <v>0.16</v>
      </c>
    </row>
    <row r="59" ht="17.25" spans="1:7">
      <c r="A59" s="49" t="s">
        <v>16</v>
      </c>
      <c r="B59" s="50"/>
      <c r="C59" s="50"/>
      <c r="D59" s="50"/>
      <c r="E59" s="50"/>
      <c r="F59" s="51"/>
      <c r="G59" s="33">
        <f>G55+G57</f>
        <v>120.47929799502</v>
      </c>
    </row>
    <row r="60" ht="17.25" spans="1:7">
      <c r="A60" s="14" t="s">
        <v>63</v>
      </c>
      <c r="B60" s="15"/>
      <c r="C60" s="15"/>
      <c r="D60" s="15"/>
      <c r="E60" s="15"/>
      <c r="F60" s="16"/>
      <c r="G60" s="23">
        <f>G10+G16+G28+G33+G38+G48+G53+G59</f>
        <v>788.919842411796</v>
      </c>
    </row>
    <row r="61" spans="1:7">
      <c r="A61" s="46" t="s">
        <v>89</v>
      </c>
      <c r="B61" s="47"/>
      <c r="C61" s="47"/>
      <c r="D61" s="47"/>
      <c r="E61" s="47"/>
      <c r="F61" s="47"/>
      <c r="G61" s="48"/>
    </row>
    <row r="63" s="7" customFormat="1" ht="14.25"/>
    <row r="66" s="7" customFormat="1" ht="14.25" spans="1:7">
      <c r="A66" s="108"/>
      <c r="B66" s="108"/>
    </row>
    <row r="67" s="7" customFormat="1" ht="14.25" spans="1:7">
      <c r="A67" s="108"/>
      <c r="B67" s="108"/>
    </row>
    <row r="68" s="7" customFormat="1" ht="14.25" spans="1:7">
      <c r="A68" s="53"/>
      <c r="B68" s="53"/>
      <c r="C68" s="53"/>
      <c r="D68" s="53"/>
      <c r="E68" s="53"/>
      <c r="F68" s="53"/>
      <c r="G68" s="53"/>
    </row>
    <row r="69" s="53" customFormat="1" ht="11.25"/>
  </sheetData>
  <mergeCells count="92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C10:D10"/>
    <mergeCell ref="E10:F10"/>
    <mergeCell ref="A11:G11"/>
    <mergeCell ref="A12:G12"/>
    <mergeCell ref="C13:D13"/>
    <mergeCell ref="E13:F13"/>
    <mergeCell ref="C14:D14"/>
    <mergeCell ref="E14:F14"/>
    <mergeCell ref="C15:D15"/>
    <mergeCell ref="E15:F15"/>
    <mergeCell ref="C16:D16"/>
    <mergeCell ref="E16:F16"/>
    <mergeCell ref="A17:G17"/>
    <mergeCell ref="C18:D18"/>
    <mergeCell ref="E18:F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A29:G29"/>
    <mergeCell ref="C30:D30"/>
    <mergeCell ref="E30:F30"/>
    <mergeCell ref="C31:D31"/>
    <mergeCell ref="E31:F31"/>
    <mergeCell ref="C32:D32"/>
    <mergeCell ref="E32:F32"/>
    <mergeCell ref="C33:D33"/>
    <mergeCell ref="E33:F33"/>
    <mergeCell ref="A34:G34"/>
    <mergeCell ref="C35:D35"/>
    <mergeCell ref="E35:F35"/>
    <mergeCell ref="C36:D36"/>
    <mergeCell ref="E36:F36"/>
    <mergeCell ref="C37:D37"/>
    <mergeCell ref="E37:F37"/>
    <mergeCell ref="C38:D38"/>
    <mergeCell ref="E38:F38"/>
    <mergeCell ref="A39:G39"/>
    <mergeCell ref="A40:G40"/>
    <mergeCell ref="C41:D41"/>
    <mergeCell ref="E41:F41"/>
    <mergeCell ref="C42:D42"/>
    <mergeCell ref="E42:F42"/>
    <mergeCell ref="C43:D43"/>
    <mergeCell ref="E43:F43"/>
    <mergeCell ref="C44:D44"/>
    <mergeCell ref="E44:F44"/>
    <mergeCell ref="C45:D45"/>
    <mergeCell ref="E45:F45"/>
    <mergeCell ref="C46:D46"/>
    <mergeCell ref="E46:F46"/>
    <mergeCell ref="C47:D47"/>
    <mergeCell ref="E47:F47"/>
    <mergeCell ref="C48:D48"/>
    <mergeCell ref="E48:F48"/>
    <mergeCell ref="A49:G49"/>
    <mergeCell ref="A54:G54"/>
    <mergeCell ref="A55:F55"/>
    <mergeCell ref="A56:F56"/>
    <mergeCell ref="A57:F57"/>
    <mergeCell ref="A58:F58"/>
    <mergeCell ref="A59:F59"/>
    <mergeCell ref="A60:F60"/>
    <mergeCell ref="A61:G61"/>
  </mergeCells>
  <pageMargins left="0.7" right="0.7" top="0.432638888888889" bottom="0.275" header="0.3" footer="0.3"/>
  <pageSetup paperSize="9" scale="74" orientation="portrait"/>
  <headerFooter/>
  <legacyDrawing r:id="rId2"/>
</worksheet>
</file>

<file path=xl/worksheets/sheet9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74"/>
  <sheetViews>
    <sheetView workbookViewId="0">
      <selection activeCell="E13" sqref="E13:F13"/>
    </sheetView>
  </sheetViews>
  <sheetFormatPr defaultColWidth="8.75" defaultRowHeight="16.5"/>
  <cols>
    <col min="1" max="1" width="13.3666666666667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268</v>
      </c>
      <c r="C4" s="10" t="s">
        <v>6</v>
      </c>
      <c r="D4" s="11" t="s">
        <v>269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ht="15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2</v>
      </c>
      <c r="C7" s="18">
        <v>2</v>
      </c>
      <c r="D7" s="19"/>
      <c r="E7" s="18">
        <v>96.35</v>
      </c>
      <c r="F7" s="19"/>
      <c r="G7" s="21">
        <f>B7*C7*E7</f>
        <v>385.4</v>
      </c>
    </row>
    <row r="8" ht="16.15" customHeight="1" spans="1:12">
      <c r="A8" s="20" t="s">
        <v>15</v>
      </c>
      <c r="B8" s="20">
        <v>3</v>
      </c>
      <c r="C8" s="18">
        <v>2</v>
      </c>
      <c r="D8" s="19"/>
      <c r="E8" s="18">
        <v>206.68</v>
      </c>
      <c r="F8" s="19"/>
      <c r="G8" s="21">
        <f>B8*C8*E8</f>
        <v>1240.08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1625.48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ht="17.25" spans="1:12">
      <c r="A13" s="20"/>
      <c r="B13" s="22"/>
      <c r="C13" s="26"/>
      <c r="D13" s="27"/>
      <c r="E13" s="26"/>
      <c r="F13" s="27"/>
      <c r="G13" s="23">
        <f>C13*E13</f>
        <v>0</v>
      </c>
    </row>
    <row r="14" ht="17.25" spans="1:12">
      <c r="A14" s="20" t="s">
        <v>16</v>
      </c>
      <c r="B14" s="22"/>
      <c r="C14" s="26"/>
      <c r="D14" s="27"/>
      <c r="E14" s="26"/>
      <c r="F14" s="27"/>
      <c r="G14" s="23">
        <f>SUM(G13:G13)</f>
        <v>0</v>
      </c>
    </row>
    <row r="15" spans="1:12">
      <c r="A15" s="14" t="s">
        <v>23</v>
      </c>
      <c r="B15" s="15"/>
      <c r="C15" s="15"/>
      <c r="D15" s="15"/>
      <c r="E15" s="15"/>
      <c r="F15" s="15"/>
      <c r="G15" s="16"/>
    </row>
    <row r="16" spans="1:12">
      <c r="A16" s="20" t="s">
        <v>19</v>
      </c>
      <c r="B16" s="20" t="s">
        <v>20</v>
      </c>
      <c r="C16" s="26" t="s">
        <v>21</v>
      </c>
      <c r="D16" s="27"/>
      <c r="E16" s="26" t="s">
        <v>22</v>
      </c>
      <c r="F16" s="27"/>
      <c r="G16" s="20" t="s">
        <v>13</v>
      </c>
    </row>
    <row r="17" ht="17.25" spans="1:7">
      <c r="A17" s="29" t="s">
        <v>16</v>
      </c>
      <c r="B17" s="30"/>
      <c r="C17" s="31"/>
      <c r="D17" s="32"/>
      <c r="E17" s="31"/>
      <c r="F17" s="32"/>
      <c r="G17" s="33">
        <v>0</v>
      </c>
    </row>
    <row r="18" spans="1:7">
      <c r="A18" s="24" t="s">
        <v>34</v>
      </c>
      <c r="B18" s="24"/>
      <c r="C18" s="24"/>
      <c r="D18" s="24"/>
      <c r="E18" s="24"/>
      <c r="F18" s="24"/>
      <c r="G18" s="24"/>
    </row>
    <row r="19" spans="1:7">
      <c r="A19" s="20" t="s">
        <v>35</v>
      </c>
      <c r="B19" s="20" t="s">
        <v>36</v>
      </c>
      <c r="C19" s="26" t="s">
        <v>21</v>
      </c>
      <c r="D19" s="27"/>
      <c r="E19" s="26" t="s">
        <v>37</v>
      </c>
      <c r="F19" s="27"/>
      <c r="G19" s="20" t="s">
        <v>38</v>
      </c>
    </row>
    <row r="20" ht="17.25" spans="1:7">
      <c r="A20" s="20" t="s">
        <v>140</v>
      </c>
      <c r="B20" s="22" t="s">
        <v>33</v>
      </c>
      <c r="C20" s="26">
        <v>2</v>
      </c>
      <c r="D20" s="27"/>
      <c r="E20" s="26">
        <v>93</v>
      </c>
      <c r="F20" s="27"/>
      <c r="G20" s="23">
        <f>C20*E20</f>
        <v>186</v>
      </c>
    </row>
    <row r="21" ht="17.25" spans="1:7">
      <c r="A21" s="20" t="s">
        <v>16</v>
      </c>
      <c r="B21" s="22"/>
      <c r="C21" s="26"/>
      <c r="D21" s="27"/>
      <c r="E21" s="26"/>
      <c r="F21" s="27"/>
      <c r="G21" s="23">
        <f>SUM(G20:G20)</f>
        <v>186</v>
      </c>
    </row>
    <row r="22" spans="1:7">
      <c r="A22" s="14" t="s">
        <v>39</v>
      </c>
      <c r="B22" s="15"/>
      <c r="C22" s="15"/>
      <c r="D22" s="15"/>
      <c r="E22" s="15"/>
      <c r="F22" s="15"/>
      <c r="G22" s="16"/>
    </row>
    <row r="23" spans="1:7">
      <c r="A23" s="20" t="s">
        <v>35</v>
      </c>
      <c r="B23" s="20" t="s">
        <v>36</v>
      </c>
      <c r="C23" s="26" t="s">
        <v>40</v>
      </c>
      <c r="D23" s="27"/>
      <c r="E23" s="26" t="s">
        <v>22</v>
      </c>
      <c r="F23" s="27"/>
      <c r="G23" s="20" t="s">
        <v>13</v>
      </c>
    </row>
    <row r="24" spans="1:7">
      <c r="A24" s="20" t="s">
        <v>41</v>
      </c>
      <c r="B24" s="20" t="s">
        <v>42</v>
      </c>
      <c r="C24" s="26">
        <v>1</v>
      </c>
      <c r="D24" s="27"/>
      <c r="E24" s="26">
        <v>1.74</v>
      </c>
      <c r="F24" s="27"/>
      <c r="G24" s="21">
        <f>C24*E24</f>
        <v>1.74</v>
      </c>
    </row>
    <row r="25" spans="1:7">
      <c r="A25" s="20" t="s">
        <v>43</v>
      </c>
      <c r="B25" s="20" t="s">
        <v>44</v>
      </c>
      <c r="C25" s="26">
        <v>3</v>
      </c>
      <c r="D25" s="27"/>
      <c r="E25" s="26">
        <v>0.75</v>
      </c>
      <c r="F25" s="27"/>
      <c r="G25" s="21">
        <f>C25*E25</f>
        <v>2.25</v>
      </c>
    </row>
    <row r="26" ht="17.25" spans="1:7">
      <c r="A26" s="20" t="s">
        <v>16</v>
      </c>
      <c r="B26" s="34"/>
      <c r="C26" s="26"/>
      <c r="D26" s="27"/>
      <c r="E26" s="26"/>
      <c r="F26" s="27"/>
      <c r="G26" s="23">
        <f>SUM(G24:G25)</f>
        <v>3.99</v>
      </c>
    </row>
    <row r="27" spans="1:7">
      <c r="A27" s="14" t="s">
        <v>45</v>
      </c>
      <c r="B27" s="15"/>
      <c r="C27" s="15"/>
      <c r="D27" s="15"/>
      <c r="E27" s="15"/>
      <c r="F27" s="15"/>
      <c r="G27" s="16"/>
    </row>
    <row r="28" spans="1:7">
      <c r="A28" s="35" t="s">
        <v>46</v>
      </c>
      <c r="B28" s="36"/>
      <c r="C28" s="36"/>
      <c r="D28" s="36"/>
      <c r="E28" s="15"/>
      <c r="F28" s="15"/>
      <c r="G28" s="16"/>
    </row>
    <row r="29" spans="1:7">
      <c r="A29" s="37" t="s">
        <v>47</v>
      </c>
      <c r="B29" s="37" t="s">
        <v>48</v>
      </c>
      <c r="C29" s="37" t="s">
        <v>49</v>
      </c>
      <c r="D29" s="38"/>
      <c r="E29" s="39" t="s">
        <v>50</v>
      </c>
      <c r="F29" s="27"/>
      <c r="G29" s="20" t="s">
        <v>13</v>
      </c>
    </row>
    <row r="30" spans="1:7">
      <c r="A30" s="20" t="s">
        <v>51</v>
      </c>
      <c r="B30" s="20">
        <v>180000</v>
      </c>
      <c r="C30" s="52">
        <v>5</v>
      </c>
      <c r="D30" s="38"/>
      <c r="E30" s="40">
        <v>2</v>
      </c>
      <c r="F30" s="41"/>
      <c r="G30" s="21">
        <f t="shared" ref="G30:G36" si="0">IFERROR(B30/C30/12/22/8*E30,0)</f>
        <v>34.0909090909091</v>
      </c>
    </row>
    <row r="31" spans="1:7">
      <c r="A31" s="20" t="s">
        <v>77</v>
      </c>
      <c r="B31" s="20">
        <v>138000</v>
      </c>
      <c r="C31" s="26">
        <v>5</v>
      </c>
      <c r="D31" s="27"/>
      <c r="E31" s="39">
        <v>2</v>
      </c>
      <c r="F31" s="27"/>
      <c r="G31" s="21">
        <f t="shared" si="0"/>
        <v>26.1363636363636</v>
      </c>
    </row>
    <row r="32" spans="1:7">
      <c r="A32" s="26" t="s">
        <v>92</v>
      </c>
      <c r="B32" s="20">
        <v>88500</v>
      </c>
      <c r="C32" s="26">
        <v>5</v>
      </c>
      <c r="D32" s="27"/>
      <c r="E32" s="39">
        <v>2</v>
      </c>
      <c r="F32" s="27"/>
      <c r="G32" s="21">
        <f t="shared" si="0"/>
        <v>16.7613636363636</v>
      </c>
    </row>
    <row r="33" spans="1:7">
      <c r="A33" s="26" t="s">
        <v>86</v>
      </c>
      <c r="B33" s="20">
        <v>1188</v>
      </c>
      <c r="C33" s="26">
        <v>5</v>
      </c>
      <c r="D33" s="27"/>
      <c r="E33" s="39">
        <v>2</v>
      </c>
      <c r="F33" s="27"/>
      <c r="G33" s="21">
        <f t="shared" si="0"/>
        <v>0.225</v>
      </c>
    </row>
    <row r="34" spans="1:7">
      <c r="A34" s="26" t="s">
        <v>52</v>
      </c>
      <c r="B34" s="20">
        <v>4000</v>
      </c>
      <c r="C34" s="26">
        <v>5</v>
      </c>
      <c r="D34" s="27"/>
      <c r="E34" s="39">
        <v>2</v>
      </c>
      <c r="F34" s="27"/>
      <c r="G34" s="21">
        <f t="shared" si="0"/>
        <v>0.757575757575758</v>
      </c>
    </row>
    <row r="35" spans="1:7">
      <c r="A35" s="26" t="s">
        <v>53</v>
      </c>
      <c r="B35" s="20">
        <v>3550</v>
      </c>
      <c r="C35" s="26">
        <v>5</v>
      </c>
      <c r="D35" s="27"/>
      <c r="E35" s="39">
        <v>2</v>
      </c>
      <c r="F35" s="27"/>
      <c r="G35" s="21">
        <f t="shared" si="0"/>
        <v>0.672348484848485</v>
      </c>
    </row>
    <row r="36" spans="1:7">
      <c r="A36" s="26" t="s">
        <v>87</v>
      </c>
      <c r="B36" s="20">
        <v>5000</v>
      </c>
      <c r="C36" s="26">
        <v>5</v>
      </c>
      <c r="D36" s="27"/>
      <c r="E36" s="39">
        <v>2</v>
      </c>
      <c r="F36" s="27"/>
      <c r="G36" s="21">
        <f t="shared" si="0"/>
        <v>0.946969696969697</v>
      </c>
    </row>
    <row r="37" ht="17.25" spans="1:7">
      <c r="A37" s="26" t="s">
        <v>16</v>
      </c>
      <c r="B37" s="34"/>
      <c r="C37" s="26"/>
      <c r="D37" s="27"/>
      <c r="E37" s="39"/>
      <c r="F37" s="27"/>
      <c r="G37" s="23">
        <f>SUM(G30:G36)</f>
        <v>79.5905303030303</v>
      </c>
    </row>
    <row r="38" spans="1:7">
      <c r="A38" s="42" t="s">
        <v>54</v>
      </c>
      <c r="B38" s="43"/>
      <c r="C38" s="43"/>
      <c r="D38" s="43"/>
      <c r="E38" s="43"/>
      <c r="F38" s="43"/>
      <c r="G38" s="44"/>
    </row>
    <row r="39" ht="30" spans="1:7">
      <c r="A39" s="17" t="s">
        <v>35</v>
      </c>
      <c r="B39" s="17" t="s">
        <v>48</v>
      </c>
      <c r="C39" s="18" t="s">
        <v>55</v>
      </c>
      <c r="D39" s="17" t="s">
        <v>56</v>
      </c>
      <c r="E39" s="17" t="s">
        <v>49</v>
      </c>
      <c r="F39" s="17" t="s">
        <v>50</v>
      </c>
      <c r="G39" s="17" t="s">
        <v>13</v>
      </c>
    </row>
    <row r="40" ht="15" spans="1:7">
      <c r="A40" s="20" t="s">
        <v>88</v>
      </c>
      <c r="B40" s="45">
        <v>46244103.63</v>
      </c>
      <c r="C40" s="20">
        <v>13777</v>
      </c>
      <c r="D40" s="20">
        <v>580</v>
      </c>
      <c r="E40" s="20">
        <v>50</v>
      </c>
      <c r="F40" s="20">
        <v>2</v>
      </c>
      <c r="G40" s="21">
        <f>IFERROR(B40/C40/E40/12/22/8*D40*F40,0)</f>
        <v>36.8719221668855</v>
      </c>
    </row>
    <row r="41" ht="17.25" spans="1:7">
      <c r="A41" s="20" t="s">
        <v>16</v>
      </c>
      <c r="B41" s="20"/>
      <c r="C41" s="20"/>
      <c r="D41" s="20"/>
      <c r="E41" s="20"/>
      <c r="F41" s="20"/>
      <c r="G41" s="33">
        <f>SUM(G40:G40)</f>
        <v>36.8719221668855</v>
      </c>
    </row>
    <row r="42" ht="15" spans="1:7">
      <c r="A42" s="24" t="s">
        <v>58</v>
      </c>
      <c r="B42" s="24"/>
      <c r="C42" s="24"/>
      <c r="D42" s="24"/>
      <c r="E42" s="24"/>
      <c r="F42" s="24"/>
      <c r="G42" s="24"/>
    </row>
    <row r="43" spans="1:7">
      <c r="A43" s="14" t="s">
        <v>59</v>
      </c>
      <c r="B43" s="15"/>
      <c r="C43" s="15"/>
      <c r="D43" s="15"/>
      <c r="E43" s="15"/>
      <c r="F43" s="16"/>
      <c r="G43" s="21">
        <f>(G9+G14+G17+G26+G37+G41)*G44</f>
        <v>314.267841444585</v>
      </c>
    </row>
    <row r="44" spans="1:7">
      <c r="A44" s="14" t="s">
        <v>60</v>
      </c>
      <c r="B44" s="15"/>
      <c r="C44" s="15"/>
      <c r="D44" s="15"/>
      <c r="E44" s="15"/>
      <c r="F44" s="16"/>
      <c r="G44" s="28">
        <v>0.18</v>
      </c>
    </row>
    <row r="45" spans="1:7">
      <c r="A45" s="46" t="s">
        <v>61</v>
      </c>
      <c r="B45" s="47"/>
      <c r="C45" s="47"/>
      <c r="D45" s="47"/>
      <c r="E45" s="47"/>
      <c r="F45" s="48"/>
      <c r="G45" s="28">
        <f>G46</f>
        <v>0.16</v>
      </c>
    </row>
    <row r="46" spans="1:7">
      <c r="A46" s="14" t="s">
        <v>62</v>
      </c>
      <c r="B46" s="15"/>
      <c r="C46" s="15"/>
      <c r="D46" s="15"/>
      <c r="E46" s="15"/>
      <c r="F46" s="16"/>
      <c r="G46" s="28">
        <v>0.16</v>
      </c>
    </row>
    <row r="47" ht="17.25" spans="1:7">
      <c r="A47" s="49" t="s">
        <v>16</v>
      </c>
      <c r="B47" s="50"/>
      <c r="C47" s="50"/>
      <c r="D47" s="50"/>
      <c r="E47" s="50"/>
      <c r="F47" s="51"/>
      <c r="G47" s="33">
        <f>G43+G45</f>
        <v>314.427841444585</v>
      </c>
    </row>
    <row r="48" ht="17.25" spans="1:7">
      <c r="A48" s="14" t="s">
        <v>63</v>
      </c>
      <c r="B48" s="15"/>
      <c r="C48" s="15"/>
      <c r="D48" s="15"/>
      <c r="E48" s="15"/>
      <c r="F48" s="16"/>
      <c r="G48" s="23">
        <f>G9+G21+G14+G17+G26+G37+G41+G47</f>
        <v>2246.3602939145</v>
      </c>
    </row>
    <row r="49" ht="15" spans="1:7">
      <c r="A49" s="46" t="s">
        <v>64</v>
      </c>
      <c r="B49" s="47"/>
      <c r="C49" s="47"/>
      <c r="D49" s="47"/>
      <c r="E49" s="47"/>
      <c r="F49" s="47"/>
      <c r="G49" s="48"/>
    </row>
    <row r="74" ht="13.5"/>
  </sheetData>
  <mergeCells count="70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A15:G15"/>
    <mergeCell ref="C16:D16"/>
    <mergeCell ref="E16:F16"/>
    <mergeCell ref="C17:D17"/>
    <mergeCell ref="E17:F17"/>
    <mergeCell ref="A18:G18"/>
    <mergeCell ref="C19:D19"/>
    <mergeCell ref="E19:F19"/>
    <mergeCell ref="C20:D20"/>
    <mergeCell ref="E20:F20"/>
    <mergeCell ref="C21:D21"/>
    <mergeCell ref="E21:F21"/>
    <mergeCell ref="A22:G22"/>
    <mergeCell ref="C23:D23"/>
    <mergeCell ref="E23:F23"/>
    <mergeCell ref="C24:D24"/>
    <mergeCell ref="E24:F24"/>
    <mergeCell ref="C25:D25"/>
    <mergeCell ref="E25:F25"/>
    <mergeCell ref="C26:D26"/>
    <mergeCell ref="E26:F26"/>
    <mergeCell ref="A27:G27"/>
    <mergeCell ref="A28:G28"/>
    <mergeCell ref="C29:D29"/>
    <mergeCell ref="E29:F29"/>
    <mergeCell ref="C30:D30"/>
    <mergeCell ref="E30:F30"/>
    <mergeCell ref="C31:D31"/>
    <mergeCell ref="E31:F31"/>
    <mergeCell ref="C32:D32"/>
    <mergeCell ref="E32:F32"/>
    <mergeCell ref="C33:D33"/>
    <mergeCell ref="E33:F33"/>
    <mergeCell ref="C34:D34"/>
    <mergeCell ref="E34:F34"/>
    <mergeCell ref="C35:D35"/>
    <mergeCell ref="E35:F35"/>
    <mergeCell ref="C36:D36"/>
    <mergeCell ref="E36:F36"/>
    <mergeCell ref="C37:D37"/>
    <mergeCell ref="E37:F37"/>
    <mergeCell ref="A38:G38"/>
    <mergeCell ref="A42:G42"/>
    <mergeCell ref="A43:F43"/>
    <mergeCell ref="A44:F44"/>
    <mergeCell ref="A45:F45"/>
    <mergeCell ref="A46:F46"/>
    <mergeCell ref="A47:F47"/>
    <mergeCell ref="A48:F48"/>
    <mergeCell ref="A49:G49"/>
  </mergeCells>
  <pageMargins left="0.7" right="0.7" top="0.75" bottom="0.75" header="0.3" footer="0.3"/>
  <pageSetup paperSize="9" scale="86" orientation="portrait"/>
  <headerFooter/>
  <legacyDrawing r:id="rId2"/>
</worksheet>
</file>

<file path=xl/worksheets/sheet9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50"/>
  <sheetViews>
    <sheetView topLeftCell="A31" workbookViewId="0">
      <selection activeCell="A51" sqref="$A51:$XFD58"/>
    </sheetView>
  </sheetViews>
  <sheetFormatPr defaultColWidth="8.75" defaultRowHeight="16.5"/>
  <cols>
    <col min="1" max="1" width="13.3666666666667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270</v>
      </c>
      <c r="C4" s="10" t="s">
        <v>6</v>
      </c>
      <c r="D4" s="11" t="s">
        <v>271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ht="15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2</v>
      </c>
      <c r="C7" s="18">
        <v>2</v>
      </c>
      <c r="D7" s="19"/>
      <c r="E7" s="18">
        <v>96.35</v>
      </c>
      <c r="F7" s="19"/>
      <c r="G7" s="21">
        <f>B7*C7*E7</f>
        <v>385.4</v>
      </c>
    </row>
    <row r="8" ht="16.15" customHeight="1" spans="1:12">
      <c r="A8" s="20" t="s">
        <v>15</v>
      </c>
      <c r="B8" s="20">
        <v>3</v>
      </c>
      <c r="C8" s="18">
        <v>2</v>
      </c>
      <c r="D8" s="19"/>
      <c r="E8" s="18">
        <v>206.68</v>
      </c>
      <c r="F8" s="19"/>
      <c r="G8" s="21">
        <f>B8*C8*E8</f>
        <v>1240.08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1625.48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ht="17.25" spans="1:12">
      <c r="A13" s="20"/>
      <c r="B13" s="22"/>
      <c r="C13" s="26"/>
      <c r="D13" s="27"/>
      <c r="E13" s="26"/>
      <c r="F13" s="27"/>
      <c r="G13" s="23">
        <f>C13*E13</f>
        <v>0</v>
      </c>
    </row>
    <row r="14" ht="17.25" spans="1:12">
      <c r="A14" s="20" t="s">
        <v>16</v>
      </c>
      <c r="B14" s="22"/>
      <c r="C14" s="26"/>
      <c r="D14" s="27"/>
      <c r="E14" s="26"/>
      <c r="F14" s="27"/>
      <c r="G14" s="23">
        <f>SUM(G13:G13)</f>
        <v>0</v>
      </c>
    </row>
    <row r="15" spans="1:12">
      <c r="A15" s="14" t="s">
        <v>23</v>
      </c>
      <c r="B15" s="15"/>
      <c r="C15" s="15"/>
      <c r="D15" s="15"/>
      <c r="E15" s="15"/>
      <c r="F15" s="15"/>
      <c r="G15" s="16"/>
    </row>
    <row r="16" spans="1:12">
      <c r="A16" s="20" t="s">
        <v>19</v>
      </c>
      <c r="B16" s="20" t="s">
        <v>20</v>
      </c>
      <c r="C16" s="26" t="s">
        <v>21</v>
      </c>
      <c r="D16" s="27"/>
      <c r="E16" s="26" t="s">
        <v>22</v>
      </c>
      <c r="F16" s="27"/>
      <c r="G16" s="20" t="s">
        <v>13</v>
      </c>
    </row>
    <row r="17" ht="17.25" spans="1:7">
      <c r="A17" s="29"/>
      <c r="B17" s="30"/>
      <c r="C17" s="26"/>
      <c r="D17" s="27"/>
      <c r="E17" s="31"/>
      <c r="F17" s="32"/>
      <c r="G17" s="28">
        <f>C17*E17</f>
        <v>0</v>
      </c>
    </row>
    <row r="18" ht="17.25" spans="1:7">
      <c r="A18" s="29" t="s">
        <v>16</v>
      </c>
      <c r="B18" s="30"/>
      <c r="C18" s="31"/>
      <c r="D18" s="32"/>
      <c r="E18" s="31"/>
      <c r="F18" s="32"/>
      <c r="G18" s="33">
        <f>SUM(G17:G17)</f>
        <v>0</v>
      </c>
    </row>
    <row r="19" spans="1:7">
      <c r="A19" s="24" t="s">
        <v>34</v>
      </c>
      <c r="B19" s="24"/>
      <c r="C19" s="24"/>
      <c r="D19" s="24"/>
      <c r="E19" s="24"/>
      <c r="F19" s="24"/>
      <c r="G19" s="24"/>
    </row>
    <row r="20" spans="1:7">
      <c r="A20" s="20" t="s">
        <v>35</v>
      </c>
      <c r="B20" s="20" t="s">
        <v>36</v>
      </c>
      <c r="C20" s="26" t="s">
        <v>21</v>
      </c>
      <c r="D20" s="27"/>
      <c r="E20" s="26" t="s">
        <v>37</v>
      </c>
      <c r="F20" s="27"/>
      <c r="G20" s="20" t="s">
        <v>38</v>
      </c>
    </row>
    <row r="21" ht="17.25" spans="1:7">
      <c r="A21" s="20"/>
      <c r="B21" s="22"/>
      <c r="C21" s="26"/>
      <c r="D21" s="27"/>
      <c r="E21" s="26"/>
      <c r="F21" s="27"/>
      <c r="G21" s="23">
        <f>C21*E21</f>
        <v>0</v>
      </c>
    </row>
    <row r="22" ht="17.25" spans="1:7">
      <c r="A22" s="20" t="s">
        <v>16</v>
      </c>
      <c r="B22" s="22"/>
      <c r="C22" s="26"/>
      <c r="D22" s="27"/>
      <c r="E22" s="26"/>
      <c r="F22" s="27"/>
      <c r="G22" s="23">
        <f>SUM(G21:G21)</f>
        <v>0</v>
      </c>
    </row>
    <row r="23" spans="1:7">
      <c r="A23" s="14" t="s">
        <v>39</v>
      </c>
      <c r="B23" s="15"/>
      <c r="C23" s="15"/>
      <c r="D23" s="15"/>
      <c r="E23" s="15"/>
      <c r="F23" s="15"/>
      <c r="G23" s="16"/>
    </row>
    <row r="24" spans="1:7">
      <c r="A24" s="20" t="s">
        <v>35</v>
      </c>
      <c r="B24" s="20" t="s">
        <v>36</v>
      </c>
      <c r="C24" s="26" t="s">
        <v>40</v>
      </c>
      <c r="D24" s="27"/>
      <c r="E24" s="26" t="s">
        <v>22</v>
      </c>
      <c r="F24" s="27"/>
      <c r="G24" s="20" t="s">
        <v>13</v>
      </c>
    </row>
    <row r="25" spans="1:7">
      <c r="A25" s="20" t="s">
        <v>41</v>
      </c>
      <c r="B25" s="20" t="s">
        <v>42</v>
      </c>
      <c r="C25" s="26">
        <v>1</v>
      </c>
      <c r="D25" s="27"/>
      <c r="E25" s="26">
        <v>1.74</v>
      </c>
      <c r="F25" s="27"/>
      <c r="G25" s="21">
        <f>C25*E25</f>
        <v>1.74</v>
      </c>
    </row>
    <row r="26" spans="1:7">
      <c r="A26" s="20" t="s">
        <v>43</v>
      </c>
      <c r="B26" s="20" t="s">
        <v>44</v>
      </c>
      <c r="C26" s="26">
        <v>3</v>
      </c>
      <c r="D26" s="27"/>
      <c r="E26" s="26">
        <v>0.75</v>
      </c>
      <c r="F26" s="27"/>
      <c r="G26" s="21">
        <f>C26*E26</f>
        <v>2.25</v>
      </c>
    </row>
    <row r="27" ht="17.25" spans="1:7">
      <c r="A27" s="20" t="s">
        <v>16</v>
      </c>
      <c r="B27" s="34"/>
      <c r="C27" s="26"/>
      <c r="D27" s="27"/>
      <c r="E27" s="26"/>
      <c r="F27" s="27"/>
      <c r="G27" s="23">
        <f>SUM(G25:G26)</f>
        <v>3.99</v>
      </c>
    </row>
    <row r="28" spans="1:7">
      <c r="A28" s="14" t="s">
        <v>45</v>
      </c>
      <c r="B28" s="15"/>
      <c r="C28" s="15"/>
      <c r="D28" s="15"/>
      <c r="E28" s="15"/>
      <c r="F28" s="15"/>
      <c r="G28" s="16"/>
    </row>
    <row r="29" spans="1:7">
      <c r="A29" s="35" t="s">
        <v>46</v>
      </c>
      <c r="B29" s="36"/>
      <c r="C29" s="36"/>
      <c r="D29" s="36"/>
      <c r="E29" s="15"/>
      <c r="F29" s="15"/>
      <c r="G29" s="16"/>
    </row>
    <row r="30" spans="1:7">
      <c r="A30" s="37" t="s">
        <v>47</v>
      </c>
      <c r="B30" s="37" t="s">
        <v>48</v>
      </c>
      <c r="C30" s="37" t="s">
        <v>49</v>
      </c>
      <c r="D30" s="38"/>
      <c r="E30" s="39" t="s">
        <v>50</v>
      </c>
      <c r="F30" s="27"/>
      <c r="G30" s="20" t="s">
        <v>13</v>
      </c>
    </row>
    <row r="31" spans="1:7">
      <c r="A31" s="20" t="s">
        <v>51</v>
      </c>
      <c r="B31" s="20">
        <v>180000</v>
      </c>
      <c r="C31" s="52">
        <v>5</v>
      </c>
      <c r="D31" s="38"/>
      <c r="E31" s="40">
        <v>2</v>
      </c>
      <c r="F31" s="41"/>
      <c r="G31" s="21">
        <f t="shared" ref="G31:G37" si="0">IFERROR(B31/C31/12/22/8*E31,0)</f>
        <v>34.0909090909091</v>
      </c>
    </row>
    <row r="32" spans="1:7">
      <c r="A32" s="20" t="s">
        <v>77</v>
      </c>
      <c r="B32" s="20">
        <v>138000</v>
      </c>
      <c r="C32" s="26">
        <v>5</v>
      </c>
      <c r="D32" s="27"/>
      <c r="E32" s="40">
        <v>2</v>
      </c>
      <c r="F32" s="41"/>
      <c r="G32" s="21">
        <f t="shared" si="0"/>
        <v>26.1363636363636</v>
      </c>
    </row>
    <row r="33" spans="1:7">
      <c r="A33" s="26" t="s">
        <v>92</v>
      </c>
      <c r="B33" s="20">
        <v>88500</v>
      </c>
      <c r="C33" s="26">
        <v>5</v>
      </c>
      <c r="D33" s="27"/>
      <c r="E33" s="40">
        <v>2</v>
      </c>
      <c r="F33" s="41"/>
      <c r="G33" s="21">
        <f t="shared" si="0"/>
        <v>16.7613636363636</v>
      </c>
    </row>
    <row r="34" spans="1:7">
      <c r="A34" s="26" t="s">
        <v>86</v>
      </c>
      <c r="B34" s="20">
        <v>1188</v>
      </c>
      <c r="C34" s="26">
        <v>5</v>
      </c>
      <c r="D34" s="27"/>
      <c r="E34" s="40">
        <v>2</v>
      </c>
      <c r="F34" s="41"/>
      <c r="G34" s="21">
        <f t="shared" si="0"/>
        <v>0.225</v>
      </c>
    </row>
    <row r="35" spans="1:7">
      <c r="A35" s="26" t="s">
        <v>52</v>
      </c>
      <c r="B35" s="20">
        <v>4000</v>
      </c>
      <c r="C35" s="26">
        <v>5</v>
      </c>
      <c r="D35" s="27"/>
      <c r="E35" s="40">
        <v>2</v>
      </c>
      <c r="F35" s="41"/>
      <c r="G35" s="21">
        <f t="shared" si="0"/>
        <v>0.757575757575758</v>
      </c>
    </row>
    <row r="36" spans="1:7">
      <c r="A36" s="26" t="s">
        <v>53</v>
      </c>
      <c r="B36" s="20">
        <v>3550</v>
      </c>
      <c r="C36" s="26">
        <v>5</v>
      </c>
      <c r="D36" s="27"/>
      <c r="E36" s="40">
        <v>2</v>
      </c>
      <c r="F36" s="41"/>
      <c r="G36" s="21">
        <f t="shared" si="0"/>
        <v>0.672348484848485</v>
      </c>
    </row>
    <row r="37" spans="1:7">
      <c r="A37" s="26" t="s">
        <v>87</v>
      </c>
      <c r="B37" s="20">
        <v>5000</v>
      </c>
      <c r="C37" s="26">
        <v>5</v>
      </c>
      <c r="D37" s="27"/>
      <c r="E37" s="40">
        <v>2</v>
      </c>
      <c r="F37" s="41"/>
      <c r="G37" s="21">
        <f t="shared" si="0"/>
        <v>0.946969696969697</v>
      </c>
    </row>
    <row r="38" ht="17.25" spans="1:7">
      <c r="A38" s="26" t="s">
        <v>16</v>
      </c>
      <c r="B38" s="34"/>
      <c r="C38" s="26"/>
      <c r="D38" s="27"/>
      <c r="E38" s="39"/>
      <c r="F38" s="27"/>
      <c r="G38" s="23">
        <f>SUM(G31:G37)</f>
        <v>79.5905303030303</v>
      </c>
    </row>
    <row r="39" spans="1:7">
      <c r="A39" s="42" t="s">
        <v>54</v>
      </c>
      <c r="B39" s="43"/>
      <c r="C39" s="43"/>
      <c r="D39" s="43"/>
      <c r="E39" s="43"/>
      <c r="F39" s="43"/>
      <c r="G39" s="44"/>
    </row>
    <row r="40" ht="30" spans="1:7">
      <c r="A40" s="17" t="s">
        <v>35</v>
      </c>
      <c r="B40" s="17" t="s">
        <v>48</v>
      </c>
      <c r="C40" s="18" t="s">
        <v>55</v>
      </c>
      <c r="D40" s="17" t="s">
        <v>56</v>
      </c>
      <c r="E40" s="17" t="s">
        <v>49</v>
      </c>
      <c r="F40" s="17" t="s">
        <v>50</v>
      </c>
      <c r="G40" s="17" t="s">
        <v>13</v>
      </c>
    </row>
    <row r="41" ht="15" spans="1:7">
      <c r="A41" s="20" t="s">
        <v>88</v>
      </c>
      <c r="B41" s="45">
        <v>46244103.63</v>
      </c>
      <c r="C41" s="20">
        <v>13777</v>
      </c>
      <c r="D41" s="20">
        <v>580</v>
      </c>
      <c r="E41" s="20">
        <v>50</v>
      </c>
      <c r="F41" s="20">
        <v>2</v>
      </c>
      <c r="G41" s="21">
        <f>IFERROR(B41/C41/E41/12/22/8*D41*F41,0)</f>
        <v>36.8719221668855</v>
      </c>
    </row>
    <row r="42" ht="17.25" spans="1:7">
      <c r="A42" s="20" t="s">
        <v>16</v>
      </c>
      <c r="B42" s="20"/>
      <c r="C42" s="20"/>
      <c r="D42" s="20"/>
      <c r="E42" s="20"/>
      <c r="F42" s="20"/>
      <c r="G42" s="33">
        <f>SUM(G41:G41)</f>
        <v>36.8719221668855</v>
      </c>
    </row>
    <row r="43" ht="15" spans="1:7">
      <c r="A43" s="24" t="s">
        <v>58</v>
      </c>
      <c r="B43" s="24"/>
      <c r="C43" s="24"/>
      <c r="D43" s="24"/>
      <c r="E43" s="24"/>
      <c r="F43" s="24"/>
      <c r="G43" s="24"/>
    </row>
    <row r="44" spans="1:7">
      <c r="A44" s="14" t="s">
        <v>59</v>
      </c>
      <c r="B44" s="15"/>
      <c r="C44" s="15"/>
      <c r="D44" s="15"/>
      <c r="E44" s="15"/>
      <c r="F44" s="16"/>
      <c r="G44" s="21">
        <f>(G9+G14+G18+G27+G38+G42)*G45</f>
        <v>314.267841444585</v>
      </c>
    </row>
    <row r="45" spans="1:7">
      <c r="A45" s="14" t="s">
        <v>60</v>
      </c>
      <c r="B45" s="15"/>
      <c r="C45" s="15"/>
      <c r="D45" s="15"/>
      <c r="E45" s="15"/>
      <c r="F45" s="16"/>
      <c r="G45" s="28">
        <v>0.18</v>
      </c>
    </row>
    <row r="46" spans="1:7">
      <c r="A46" s="46" t="s">
        <v>61</v>
      </c>
      <c r="B46" s="47"/>
      <c r="C46" s="47"/>
      <c r="D46" s="47"/>
      <c r="E46" s="47"/>
      <c r="F46" s="48"/>
      <c r="G46" s="28">
        <f>G47</f>
        <v>0.16</v>
      </c>
    </row>
    <row r="47" spans="1:7">
      <c r="A47" s="14" t="s">
        <v>62</v>
      </c>
      <c r="B47" s="15"/>
      <c r="C47" s="15"/>
      <c r="D47" s="15"/>
      <c r="E47" s="15"/>
      <c r="F47" s="16"/>
      <c r="G47" s="28">
        <v>0.16</v>
      </c>
    </row>
    <row r="48" ht="17.25" spans="1:7">
      <c r="A48" s="49" t="s">
        <v>16</v>
      </c>
      <c r="B48" s="50"/>
      <c r="C48" s="50"/>
      <c r="D48" s="50"/>
      <c r="E48" s="50"/>
      <c r="F48" s="51"/>
      <c r="G48" s="33">
        <f>G44+G46</f>
        <v>314.427841444585</v>
      </c>
    </row>
    <row r="49" ht="17.25" spans="1:7">
      <c r="A49" s="14" t="s">
        <v>63</v>
      </c>
      <c r="B49" s="15"/>
      <c r="C49" s="15"/>
      <c r="D49" s="15"/>
      <c r="E49" s="15"/>
      <c r="F49" s="16"/>
      <c r="G49" s="23">
        <f>G9+G22+G14+G18+G27+G38+G42+G48</f>
        <v>2060.3602939145</v>
      </c>
    </row>
    <row r="50" ht="15" spans="1:7">
      <c r="A50" s="46" t="s">
        <v>64</v>
      </c>
      <c r="B50" s="47"/>
      <c r="C50" s="47"/>
      <c r="D50" s="47"/>
      <c r="E50" s="47"/>
      <c r="F50" s="47"/>
      <c r="G50" s="48"/>
    </row>
  </sheetData>
  <mergeCells count="72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A15:G15"/>
    <mergeCell ref="C16:D16"/>
    <mergeCell ref="E16:F16"/>
    <mergeCell ref="C17:D17"/>
    <mergeCell ref="E17:F17"/>
    <mergeCell ref="C18:D18"/>
    <mergeCell ref="E18:F18"/>
    <mergeCell ref="A19:G19"/>
    <mergeCell ref="C20:D20"/>
    <mergeCell ref="E20:F20"/>
    <mergeCell ref="C21:D21"/>
    <mergeCell ref="E21:F21"/>
    <mergeCell ref="C22:D22"/>
    <mergeCell ref="E22:F22"/>
    <mergeCell ref="A23:G23"/>
    <mergeCell ref="C24:D24"/>
    <mergeCell ref="E24:F24"/>
    <mergeCell ref="C25:D25"/>
    <mergeCell ref="E25:F25"/>
    <mergeCell ref="C26:D26"/>
    <mergeCell ref="E26:F26"/>
    <mergeCell ref="C27:D27"/>
    <mergeCell ref="E27:F27"/>
    <mergeCell ref="A28:G28"/>
    <mergeCell ref="A29:G29"/>
    <mergeCell ref="C30:D30"/>
    <mergeCell ref="E30:F30"/>
    <mergeCell ref="C31:D31"/>
    <mergeCell ref="E31:F31"/>
    <mergeCell ref="C32:D32"/>
    <mergeCell ref="E32:F32"/>
    <mergeCell ref="C33:D33"/>
    <mergeCell ref="E33:F33"/>
    <mergeCell ref="C34:D34"/>
    <mergeCell ref="E34:F34"/>
    <mergeCell ref="C35:D35"/>
    <mergeCell ref="E35:F35"/>
    <mergeCell ref="C36:D36"/>
    <mergeCell ref="E36:F36"/>
    <mergeCell ref="C37:D37"/>
    <mergeCell ref="E37:F37"/>
    <mergeCell ref="C38:D38"/>
    <mergeCell ref="E38:F38"/>
    <mergeCell ref="A39:G39"/>
    <mergeCell ref="A43:G43"/>
    <mergeCell ref="A44:F44"/>
    <mergeCell ref="A45:F45"/>
    <mergeCell ref="A46:F46"/>
    <mergeCell ref="A47:F47"/>
    <mergeCell ref="A48:F48"/>
    <mergeCell ref="A49:F49"/>
    <mergeCell ref="A50:G50"/>
  </mergeCells>
  <pageMargins left="0.7" right="0.7" top="0.75" bottom="0.75" header="0.3" footer="0.3"/>
  <pageSetup paperSize="9" scale="84" orientation="portrait"/>
  <headerFooter/>
  <legacyDrawing r:id="rId2"/>
</worksheet>
</file>

<file path=xl/worksheets/sheet9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65"/>
  <sheetViews>
    <sheetView topLeftCell="A47" workbookViewId="0">
      <selection activeCell="A66" sqref="$A66:$XFD76"/>
    </sheetView>
  </sheetViews>
  <sheetFormatPr defaultColWidth="8.75" defaultRowHeight="16.5"/>
  <cols>
    <col min="1" max="1" width="20.625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272</v>
      </c>
      <c r="C4" s="10" t="s">
        <v>6</v>
      </c>
      <c r="D4" s="11" t="s">
        <v>273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ht="15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5" spans="1:12">
      <c r="A7" s="20" t="s">
        <v>14</v>
      </c>
      <c r="B7" s="20">
        <v>2</v>
      </c>
      <c r="C7" s="18">
        <v>2.5</v>
      </c>
      <c r="D7" s="19"/>
      <c r="E7" s="18">
        <v>96.35</v>
      </c>
      <c r="F7" s="19"/>
      <c r="G7" s="21">
        <f>B7*C7*E7</f>
        <v>481.75</v>
      </c>
    </row>
    <row r="8" ht="16.15" customHeight="1" spans="1:12">
      <c r="A8" s="20" t="s">
        <v>15</v>
      </c>
      <c r="B8" s="20">
        <v>3</v>
      </c>
      <c r="C8" s="18">
        <v>2.5</v>
      </c>
      <c r="D8" s="19"/>
      <c r="E8" s="18">
        <v>206.68</v>
      </c>
      <c r="F8" s="19"/>
      <c r="G8" s="21">
        <f>B8*C8*E8</f>
        <v>1550.1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2031.85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spans="1:12">
      <c r="A13" s="20" t="s">
        <v>100</v>
      </c>
      <c r="B13" s="20" t="s">
        <v>33</v>
      </c>
      <c r="C13" s="26">
        <v>4</v>
      </c>
      <c r="D13" s="27"/>
      <c r="E13" s="26">
        <v>42</v>
      </c>
      <c r="F13" s="27"/>
      <c r="G13" s="28">
        <f>C13*E13</f>
        <v>168</v>
      </c>
    </row>
    <row r="14" ht="17.25" spans="1:12">
      <c r="A14" s="20" t="s">
        <v>99</v>
      </c>
      <c r="B14" s="22" t="s">
        <v>103</v>
      </c>
      <c r="C14" s="26">
        <v>1</v>
      </c>
      <c r="D14" s="27"/>
      <c r="E14" s="26">
        <v>0.33</v>
      </c>
      <c r="F14" s="27"/>
      <c r="G14" s="28">
        <f>C14*E14</f>
        <v>0.33</v>
      </c>
    </row>
    <row r="15" ht="17.25" spans="1:12">
      <c r="A15" s="20" t="s">
        <v>101</v>
      </c>
      <c r="B15" s="22" t="s">
        <v>33</v>
      </c>
      <c r="C15" s="26">
        <v>1</v>
      </c>
      <c r="D15" s="27"/>
      <c r="E15" s="26">
        <v>38</v>
      </c>
      <c r="F15" s="27"/>
      <c r="G15" s="28">
        <f>C15*E15</f>
        <v>38</v>
      </c>
    </row>
    <row r="16" ht="17.25" spans="1:12">
      <c r="A16" s="20" t="s">
        <v>102</v>
      </c>
      <c r="B16" s="22" t="s">
        <v>103</v>
      </c>
      <c r="C16" s="26">
        <v>1</v>
      </c>
      <c r="D16" s="27"/>
      <c r="E16" s="26">
        <v>10</v>
      </c>
      <c r="F16" s="27"/>
      <c r="G16" s="21">
        <f>C16*E16</f>
        <v>10</v>
      </c>
    </row>
    <row r="17" ht="17.25" spans="1:7">
      <c r="A17" s="20" t="s">
        <v>16</v>
      </c>
      <c r="B17" s="22"/>
      <c r="C17" s="26"/>
      <c r="D17" s="27"/>
      <c r="E17" s="26"/>
      <c r="F17" s="27"/>
      <c r="G17" s="23">
        <f>SUM(G13:G16)</f>
        <v>216.33</v>
      </c>
    </row>
    <row r="18" spans="1:7">
      <c r="A18" s="14" t="s">
        <v>23</v>
      </c>
      <c r="B18" s="15"/>
      <c r="C18" s="15"/>
      <c r="D18" s="15"/>
      <c r="E18" s="15"/>
      <c r="F18" s="15"/>
      <c r="G18" s="16"/>
    </row>
    <row r="19" spans="1:7">
      <c r="A19" s="20" t="s">
        <v>19</v>
      </c>
      <c r="B19" s="20" t="s">
        <v>20</v>
      </c>
      <c r="C19" s="26" t="s">
        <v>21</v>
      </c>
      <c r="D19" s="27"/>
      <c r="E19" s="26" t="s">
        <v>22</v>
      </c>
      <c r="F19" s="27"/>
      <c r="G19" s="20" t="s">
        <v>13</v>
      </c>
    </row>
    <row r="20" spans="1:7">
      <c r="A20" s="20" t="s">
        <v>24</v>
      </c>
      <c r="B20" s="20" t="s">
        <v>25</v>
      </c>
      <c r="C20" s="26">
        <v>4</v>
      </c>
      <c r="D20" s="27"/>
      <c r="E20" s="26">
        <v>0.32</v>
      </c>
      <c r="F20" s="27"/>
      <c r="G20" s="28">
        <f t="shared" ref="G20:G36" si="0">C20*E20</f>
        <v>1.28</v>
      </c>
    </row>
    <row r="21" spans="1:7">
      <c r="A21" s="20" t="s">
        <v>26</v>
      </c>
      <c r="B21" s="20" t="s">
        <v>25</v>
      </c>
      <c r="C21" s="26">
        <v>4</v>
      </c>
      <c r="D21" s="27"/>
      <c r="E21" s="26">
        <v>0.45</v>
      </c>
      <c r="F21" s="27"/>
      <c r="G21" s="28">
        <f t="shared" si="0"/>
        <v>1.8</v>
      </c>
    </row>
    <row r="22" spans="1:7">
      <c r="A22" s="20" t="s">
        <v>27</v>
      </c>
      <c r="B22" s="20" t="s">
        <v>28</v>
      </c>
      <c r="C22" s="26">
        <v>4</v>
      </c>
      <c r="D22" s="27"/>
      <c r="E22" s="26">
        <v>2.3</v>
      </c>
      <c r="F22" s="27"/>
      <c r="G22" s="28">
        <f t="shared" si="0"/>
        <v>9.2</v>
      </c>
    </row>
    <row r="23" spans="1:7">
      <c r="A23" s="20" t="s">
        <v>29</v>
      </c>
      <c r="B23" s="20" t="s">
        <v>25</v>
      </c>
      <c r="C23" s="26">
        <v>1</v>
      </c>
      <c r="D23" s="27"/>
      <c r="E23" s="26">
        <v>3.5</v>
      </c>
      <c r="F23" s="27"/>
      <c r="G23" s="28">
        <f t="shared" si="0"/>
        <v>3.5</v>
      </c>
    </row>
    <row r="24" spans="1:7">
      <c r="A24" s="20" t="s">
        <v>30</v>
      </c>
      <c r="B24" s="20" t="s">
        <v>31</v>
      </c>
      <c r="C24" s="26">
        <v>0.5</v>
      </c>
      <c r="D24" s="27"/>
      <c r="E24" s="26">
        <v>5.7</v>
      </c>
      <c r="F24" s="27"/>
      <c r="G24" s="28">
        <f t="shared" si="0"/>
        <v>2.85</v>
      </c>
    </row>
    <row r="25" spans="1:7">
      <c r="A25" s="20" t="s">
        <v>32</v>
      </c>
      <c r="B25" s="20" t="s">
        <v>33</v>
      </c>
      <c r="C25" s="26">
        <v>1</v>
      </c>
      <c r="D25" s="27"/>
      <c r="E25" s="26">
        <v>0.38</v>
      </c>
      <c r="F25" s="27"/>
      <c r="G25" s="28">
        <f t="shared" si="0"/>
        <v>0.38</v>
      </c>
    </row>
    <row r="26" s="1" customFormat="1" ht="17.25" spans="1:7">
      <c r="A26" s="20" t="s">
        <v>105</v>
      </c>
      <c r="B26" s="20" t="s">
        <v>31</v>
      </c>
      <c r="C26" s="26">
        <v>0.5</v>
      </c>
      <c r="D26" s="27"/>
      <c r="E26" s="26">
        <v>6</v>
      </c>
      <c r="F26" s="27"/>
      <c r="G26" s="28">
        <f t="shared" si="0"/>
        <v>3</v>
      </c>
    </row>
    <row r="27" s="1" customFormat="1" ht="17.25" spans="1:7">
      <c r="A27" s="29" t="s">
        <v>127</v>
      </c>
      <c r="B27" s="30" t="s">
        <v>25</v>
      </c>
      <c r="C27" s="26">
        <v>4</v>
      </c>
      <c r="D27" s="27"/>
      <c r="E27" s="31">
        <v>1.8</v>
      </c>
      <c r="F27" s="32"/>
      <c r="G27" s="28">
        <f t="shared" si="0"/>
        <v>7.2</v>
      </c>
    </row>
    <row r="28" s="1" customFormat="1" ht="17.25" spans="1:7">
      <c r="A28" s="29" t="s">
        <v>104</v>
      </c>
      <c r="B28" s="30" t="s">
        <v>33</v>
      </c>
      <c r="C28" s="26">
        <v>3</v>
      </c>
      <c r="D28" s="27"/>
      <c r="E28" s="31">
        <v>0.6</v>
      </c>
      <c r="F28" s="32"/>
      <c r="G28" s="28">
        <f t="shared" si="0"/>
        <v>1.8</v>
      </c>
    </row>
    <row r="29" spans="1:7">
      <c r="A29" s="20" t="s">
        <v>83</v>
      </c>
      <c r="B29" s="20" t="s">
        <v>84</v>
      </c>
      <c r="C29" s="26">
        <v>3</v>
      </c>
      <c r="D29" s="27"/>
      <c r="E29" s="26">
        <v>7.6</v>
      </c>
      <c r="F29" s="27"/>
      <c r="G29" s="28">
        <f t="shared" si="0"/>
        <v>22.8</v>
      </c>
    </row>
    <row r="30" ht="17" customHeight="1" spans="1:7">
      <c r="A30" s="29" t="s">
        <v>85</v>
      </c>
      <c r="B30" s="29" t="s">
        <v>25</v>
      </c>
      <c r="C30" s="26">
        <v>1</v>
      </c>
      <c r="D30" s="27"/>
      <c r="E30" s="31">
        <v>280</v>
      </c>
      <c r="F30" s="32"/>
      <c r="G30" s="28">
        <f t="shared" si="0"/>
        <v>280</v>
      </c>
    </row>
    <row r="31" spans="1:7">
      <c r="A31" s="29" t="s">
        <v>80</v>
      </c>
      <c r="B31" s="29" t="s">
        <v>33</v>
      </c>
      <c r="C31" s="26">
        <v>4</v>
      </c>
      <c r="D31" s="27"/>
      <c r="E31" s="31">
        <v>0.7</v>
      </c>
      <c r="F31" s="32"/>
      <c r="G31" s="28">
        <f t="shared" si="0"/>
        <v>2.8</v>
      </c>
    </row>
    <row r="32" ht="17.25" spans="1:7">
      <c r="A32" s="29" t="s">
        <v>16</v>
      </c>
      <c r="B32" s="30"/>
      <c r="C32" s="31"/>
      <c r="D32" s="32"/>
      <c r="E32" s="31"/>
      <c r="F32" s="32"/>
      <c r="G32" s="33">
        <f>SUM(G20:G31)</f>
        <v>336.61</v>
      </c>
    </row>
    <row r="33" spans="1:7">
      <c r="A33" s="24" t="s">
        <v>34</v>
      </c>
      <c r="B33" s="24"/>
      <c r="C33" s="24"/>
      <c r="D33" s="24"/>
      <c r="E33" s="24"/>
      <c r="F33" s="24"/>
      <c r="G33" s="24"/>
    </row>
    <row r="34" spans="1:7">
      <c r="A34" s="20" t="s">
        <v>35</v>
      </c>
      <c r="B34" s="20" t="s">
        <v>36</v>
      </c>
      <c r="C34" s="26" t="s">
        <v>21</v>
      </c>
      <c r="D34" s="27"/>
      <c r="E34" s="26" t="s">
        <v>37</v>
      </c>
      <c r="F34" s="27"/>
      <c r="G34" s="20" t="s">
        <v>38</v>
      </c>
    </row>
    <row r="35" s="1" customFormat="1" ht="17.25" spans="1:7">
      <c r="A35" s="20" t="s">
        <v>140</v>
      </c>
      <c r="B35" s="22" t="s">
        <v>160</v>
      </c>
      <c r="C35" s="26">
        <v>2</v>
      </c>
      <c r="D35" s="27"/>
      <c r="E35" s="26">
        <v>93</v>
      </c>
      <c r="F35" s="27"/>
      <c r="G35" s="21">
        <f>C35*E35</f>
        <v>186</v>
      </c>
    </row>
    <row r="36" ht="17.25" spans="1:7">
      <c r="A36" s="20" t="s">
        <v>16</v>
      </c>
      <c r="B36" s="22"/>
      <c r="C36" s="26"/>
      <c r="D36" s="27"/>
      <c r="E36" s="26"/>
      <c r="F36" s="27"/>
      <c r="G36" s="23">
        <f>SUM(G35:G35)</f>
        <v>186</v>
      </c>
    </row>
    <row r="37" spans="1:7">
      <c r="A37" s="14" t="s">
        <v>39</v>
      </c>
      <c r="B37" s="15"/>
      <c r="C37" s="15"/>
      <c r="D37" s="15"/>
      <c r="E37" s="15"/>
      <c r="F37" s="15"/>
      <c r="G37" s="16"/>
    </row>
    <row r="38" spans="1:7">
      <c r="A38" s="20" t="s">
        <v>35</v>
      </c>
      <c r="B38" s="20" t="s">
        <v>36</v>
      </c>
      <c r="C38" s="26" t="s">
        <v>40</v>
      </c>
      <c r="D38" s="27"/>
      <c r="E38" s="26" t="s">
        <v>22</v>
      </c>
      <c r="F38" s="27"/>
      <c r="G38" s="20" t="s">
        <v>13</v>
      </c>
    </row>
    <row r="39" spans="1:7">
      <c r="A39" s="20" t="s">
        <v>41</v>
      </c>
      <c r="B39" s="20" t="s">
        <v>42</v>
      </c>
      <c r="C39" s="26">
        <v>1</v>
      </c>
      <c r="D39" s="27"/>
      <c r="E39" s="26">
        <v>1.74</v>
      </c>
      <c r="F39" s="27"/>
      <c r="G39" s="21">
        <f>C39*E39</f>
        <v>1.74</v>
      </c>
    </row>
    <row r="40" spans="1:7">
      <c r="A40" s="20" t="s">
        <v>43</v>
      </c>
      <c r="B40" s="20" t="s">
        <v>44</v>
      </c>
      <c r="C40" s="26">
        <v>3</v>
      </c>
      <c r="D40" s="27"/>
      <c r="E40" s="26">
        <v>0.75</v>
      </c>
      <c r="F40" s="27"/>
      <c r="G40" s="21">
        <f>C40*E40</f>
        <v>2.25</v>
      </c>
    </row>
    <row r="41" ht="17.25" spans="1:7">
      <c r="A41" s="20" t="s">
        <v>16</v>
      </c>
      <c r="B41" s="34"/>
      <c r="C41" s="26"/>
      <c r="D41" s="27"/>
      <c r="E41" s="26"/>
      <c r="F41" s="27"/>
      <c r="G41" s="23">
        <f>SUM(G39:G40)</f>
        <v>3.99</v>
      </c>
    </row>
    <row r="42" spans="1:7">
      <c r="A42" s="14" t="s">
        <v>45</v>
      </c>
      <c r="B42" s="15"/>
      <c r="C42" s="15"/>
      <c r="D42" s="15"/>
      <c r="E42" s="15"/>
      <c r="F42" s="15"/>
      <c r="G42" s="16"/>
    </row>
    <row r="43" spans="1:7">
      <c r="A43" s="35" t="s">
        <v>46</v>
      </c>
      <c r="B43" s="36"/>
      <c r="C43" s="36"/>
      <c r="D43" s="36"/>
      <c r="E43" s="15"/>
      <c r="F43" s="15"/>
      <c r="G43" s="16"/>
    </row>
    <row r="44" spans="1:7">
      <c r="A44" s="37" t="s">
        <v>47</v>
      </c>
      <c r="B44" s="37" t="s">
        <v>48</v>
      </c>
      <c r="C44" s="37" t="s">
        <v>49</v>
      </c>
      <c r="D44" s="38"/>
      <c r="E44" s="39" t="s">
        <v>50</v>
      </c>
      <c r="F44" s="27"/>
      <c r="G44" s="20" t="s">
        <v>13</v>
      </c>
    </row>
    <row r="45" spans="1:7">
      <c r="A45" s="20" t="s">
        <v>51</v>
      </c>
      <c r="B45" s="20">
        <v>180000</v>
      </c>
      <c r="C45" s="52">
        <v>5</v>
      </c>
      <c r="D45" s="38"/>
      <c r="E45" s="40">
        <v>2.5</v>
      </c>
      <c r="F45" s="41"/>
      <c r="G45" s="21">
        <f t="shared" ref="G45:G52" si="1">IFERROR(B45/C45/12/22/8*E45,0)</f>
        <v>42.6136363636364</v>
      </c>
    </row>
    <row r="46" spans="1:7">
      <c r="A46" s="20" t="s">
        <v>77</v>
      </c>
      <c r="B46" s="20">
        <v>138000</v>
      </c>
      <c r="C46" s="26">
        <v>5</v>
      </c>
      <c r="D46" s="27"/>
      <c r="E46" s="40">
        <v>2.5</v>
      </c>
      <c r="F46" s="41"/>
      <c r="G46" s="21">
        <f t="shared" si="1"/>
        <v>32.6704545454545</v>
      </c>
    </row>
    <row r="47" spans="1:7">
      <c r="A47" s="26" t="s">
        <v>92</v>
      </c>
      <c r="B47" s="20">
        <v>88500</v>
      </c>
      <c r="C47" s="26">
        <v>5</v>
      </c>
      <c r="D47" s="27"/>
      <c r="E47" s="40">
        <v>2.5</v>
      </c>
      <c r="F47" s="41"/>
      <c r="G47" s="21">
        <f t="shared" si="1"/>
        <v>20.9517045454545</v>
      </c>
    </row>
    <row r="48" spans="1:7">
      <c r="A48" s="26" t="s">
        <v>86</v>
      </c>
      <c r="B48" s="20">
        <v>1188</v>
      </c>
      <c r="C48" s="26">
        <v>5</v>
      </c>
      <c r="D48" s="27"/>
      <c r="E48" s="40">
        <v>2.5</v>
      </c>
      <c r="F48" s="41"/>
      <c r="G48" s="21">
        <f t="shared" si="1"/>
        <v>0.28125</v>
      </c>
    </row>
    <row r="49" spans="1:7">
      <c r="A49" s="26" t="s">
        <v>52</v>
      </c>
      <c r="B49" s="20">
        <v>4000</v>
      </c>
      <c r="C49" s="26">
        <v>5</v>
      </c>
      <c r="D49" s="27"/>
      <c r="E49" s="40">
        <v>2.5</v>
      </c>
      <c r="F49" s="41"/>
      <c r="G49" s="21">
        <f t="shared" si="1"/>
        <v>0.946969696969697</v>
      </c>
    </row>
    <row r="50" spans="1:7">
      <c r="A50" s="26" t="s">
        <v>53</v>
      </c>
      <c r="B50" s="20">
        <v>3550</v>
      </c>
      <c r="C50" s="26">
        <v>5</v>
      </c>
      <c r="D50" s="27"/>
      <c r="E50" s="40">
        <v>2.5</v>
      </c>
      <c r="F50" s="41"/>
      <c r="G50" s="21">
        <f t="shared" si="1"/>
        <v>0.840435606060606</v>
      </c>
    </row>
    <row r="51" spans="1:7">
      <c r="A51" s="26" t="s">
        <v>87</v>
      </c>
      <c r="B51" s="20">
        <v>5000</v>
      </c>
      <c r="C51" s="26">
        <v>5</v>
      </c>
      <c r="D51" s="27"/>
      <c r="E51" s="40">
        <v>2.5</v>
      </c>
      <c r="F51" s="41"/>
      <c r="G51" s="21">
        <f t="shared" si="1"/>
        <v>1.18371212121212</v>
      </c>
    </row>
    <row r="52" spans="1:7">
      <c r="A52" s="26" t="s">
        <v>263</v>
      </c>
      <c r="B52" s="20">
        <v>449000</v>
      </c>
      <c r="C52" s="26">
        <v>5</v>
      </c>
      <c r="D52" s="27"/>
      <c r="E52" s="40">
        <v>2.5</v>
      </c>
      <c r="F52" s="41"/>
      <c r="G52" s="21">
        <f t="shared" si="1"/>
        <v>106.297348484848</v>
      </c>
    </row>
    <row r="53" ht="17.25" spans="1:7">
      <c r="A53" s="26" t="s">
        <v>16</v>
      </c>
      <c r="B53" s="34"/>
      <c r="C53" s="26"/>
      <c r="D53" s="27"/>
      <c r="E53" s="39"/>
      <c r="F53" s="27"/>
      <c r="G53" s="23">
        <f>SUM(G45:G52)</f>
        <v>205.785511363636</v>
      </c>
    </row>
    <row r="54" spans="1:7">
      <c r="A54" s="42" t="s">
        <v>54</v>
      </c>
      <c r="B54" s="43"/>
      <c r="C54" s="43"/>
      <c r="D54" s="43"/>
      <c r="E54" s="43"/>
      <c r="F54" s="43"/>
      <c r="G54" s="44"/>
    </row>
    <row r="55" ht="30" spans="1:7">
      <c r="A55" s="17" t="s">
        <v>35</v>
      </c>
      <c r="B55" s="17" t="s">
        <v>48</v>
      </c>
      <c r="C55" s="18" t="s">
        <v>55</v>
      </c>
      <c r="D55" s="17" t="s">
        <v>56</v>
      </c>
      <c r="E55" s="17" t="s">
        <v>49</v>
      </c>
      <c r="F55" s="17" t="s">
        <v>50</v>
      </c>
      <c r="G55" s="17" t="s">
        <v>13</v>
      </c>
    </row>
    <row r="56" ht="15" spans="1:7">
      <c r="A56" s="20" t="s">
        <v>88</v>
      </c>
      <c r="B56" s="45">
        <v>46244103.63</v>
      </c>
      <c r="C56" s="20">
        <v>13777</v>
      </c>
      <c r="D56" s="20">
        <v>580</v>
      </c>
      <c r="E56" s="20">
        <v>50</v>
      </c>
      <c r="F56" s="20">
        <v>2.5</v>
      </c>
      <c r="G56" s="21">
        <f>IFERROR(B56/C56/E56/12/22/8*D56*F56,0)</f>
        <v>46.0899027086069</v>
      </c>
    </row>
    <row r="57" ht="17.25" spans="1:7">
      <c r="A57" s="20" t="s">
        <v>16</v>
      </c>
      <c r="B57" s="20"/>
      <c r="C57" s="20"/>
      <c r="D57" s="20"/>
      <c r="E57" s="20"/>
      <c r="F57" s="20"/>
      <c r="G57" s="33">
        <f>SUM(G56:G56)</f>
        <v>46.0899027086069</v>
      </c>
    </row>
    <row r="58" ht="15" spans="1:7">
      <c r="A58" s="24" t="s">
        <v>58</v>
      </c>
      <c r="B58" s="24"/>
      <c r="C58" s="24"/>
      <c r="D58" s="24"/>
      <c r="E58" s="24"/>
      <c r="F58" s="24"/>
      <c r="G58" s="24"/>
    </row>
    <row r="59" spans="1:7">
      <c r="A59" s="14" t="s">
        <v>59</v>
      </c>
      <c r="B59" s="15"/>
      <c r="C59" s="15"/>
      <c r="D59" s="15"/>
      <c r="E59" s="15"/>
      <c r="F59" s="16"/>
      <c r="G59" s="21">
        <f>(G9+G17+G32+G41+G53+G57)*G60</f>
        <v>511.317974533004</v>
      </c>
    </row>
    <row r="60" spans="1:7">
      <c r="A60" s="14" t="s">
        <v>60</v>
      </c>
      <c r="B60" s="15"/>
      <c r="C60" s="15"/>
      <c r="D60" s="15"/>
      <c r="E60" s="15"/>
      <c r="F60" s="16"/>
      <c r="G60" s="28">
        <v>0.18</v>
      </c>
    </row>
    <row r="61" spans="1:7">
      <c r="A61" s="46" t="s">
        <v>61</v>
      </c>
      <c r="B61" s="47"/>
      <c r="C61" s="47"/>
      <c r="D61" s="47"/>
      <c r="E61" s="47"/>
      <c r="F61" s="48"/>
      <c r="G61" s="28">
        <f>G62</f>
        <v>0.16</v>
      </c>
    </row>
    <row r="62" spans="1:7">
      <c r="A62" s="14" t="s">
        <v>62</v>
      </c>
      <c r="B62" s="15"/>
      <c r="C62" s="15"/>
      <c r="D62" s="15"/>
      <c r="E62" s="15"/>
      <c r="F62" s="16"/>
      <c r="G62" s="28">
        <v>0.16</v>
      </c>
    </row>
    <row r="63" ht="17.25" spans="1:7">
      <c r="A63" s="49" t="s">
        <v>16</v>
      </c>
      <c r="B63" s="50"/>
      <c r="C63" s="50"/>
      <c r="D63" s="50"/>
      <c r="E63" s="50"/>
      <c r="F63" s="51"/>
      <c r="G63" s="33">
        <f>G59+G61</f>
        <v>511.477974533004</v>
      </c>
    </row>
    <row r="64" ht="17.25" spans="1:7">
      <c r="A64" s="14" t="s">
        <v>63</v>
      </c>
      <c r="B64" s="15"/>
      <c r="C64" s="15"/>
      <c r="D64" s="15"/>
      <c r="E64" s="15"/>
      <c r="F64" s="16"/>
      <c r="G64" s="23">
        <f>G9+G17+G32+G41+G53+G57+G63</f>
        <v>3352.13338860525</v>
      </c>
    </row>
    <row r="65" ht="15" spans="1:7">
      <c r="A65" s="46" t="s">
        <v>64</v>
      </c>
      <c r="B65" s="47"/>
      <c r="C65" s="47"/>
      <c r="D65" s="47"/>
      <c r="E65" s="47"/>
      <c r="F65" s="47"/>
      <c r="G65" s="48"/>
    </row>
  </sheetData>
  <mergeCells count="102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A18:G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C30:D30"/>
    <mergeCell ref="E30:F30"/>
    <mergeCell ref="C31:D31"/>
    <mergeCell ref="E31:F31"/>
    <mergeCell ref="C32:D32"/>
    <mergeCell ref="E32:F32"/>
    <mergeCell ref="A33:G33"/>
    <mergeCell ref="C34:D34"/>
    <mergeCell ref="E34:F34"/>
    <mergeCell ref="C35:D35"/>
    <mergeCell ref="E35:F35"/>
    <mergeCell ref="C36:D36"/>
    <mergeCell ref="E36:F36"/>
    <mergeCell ref="A37:G37"/>
    <mergeCell ref="C38:D38"/>
    <mergeCell ref="E38:F38"/>
    <mergeCell ref="C39:D39"/>
    <mergeCell ref="E39:F39"/>
    <mergeCell ref="C40:D40"/>
    <mergeCell ref="E40:F40"/>
    <mergeCell ref="C41:D41"/>
    <mergeCell ref="E41:F41"/>
    <mergeCell ref="A42:G42"/>
    <mergeCell ref="A43:G43"/>
    <mergeCell ref="C44:D44"/>
    <mergeCell ref="E44:F44"/>
    <mergeCell ref="C45:D45"/>
    <mergeCell ref="E45:F45"/>
    <mergeCell ref="C46:D46"/>
    <mergeCell ref="E46:F46"/>
    <mergeCell ref="C47:D47"/>
    <mergeCell ref="E47:F47"/>
    <mergeCell ref="C48:D48"/>
    <mergeCell ref="E48:F48"/>
    <mergeCell ref="C49:D49"/>
    <mergeCell ref="E49:F49"/>
    <mergeCell ref="C50:D50"/>
    <mergeCell ref="E50:F50"/>
    <mergeCell ref="C51:D51"/>
    <mergeCell ref="E51:F51"/>
    <mergeCell ref="C52:D52"/>
    <mergeCell ref="E52:F52"/>
    <mergeCell ref="C53:D53"/>
    <mergeCell ref="E53:F53"/>
    <mergeCell ref="A54:G54"/>
    <mergeCell ref="A58:G58"/>
    <mergeCell ref="A59:F59"/>
    <mergeCell ref="A60:F60"/>
    <mergeCell ref="A61:F61"/>
    <mergeCell ref="A62:F62"/>
    <mergeCell ref="A63:F63"/>
    <mergeCell ref="A64:F64"/>
    <mergeCell ref="A65:G65"/>
  </mergeCells>
  <pageMargins left="0.7" right="0.7" top="0.354166666666667" bottom="0.275" header="0.3" footer="0.3"/>
  <pageSetup paperSize="9" scale="71" orientation="portrait"/>
  <headerFooter/>
  <legacyDrawing r:id="rId2"/>
</worksheet>
</file>

<file path=xl/worksheets/sheet9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52"/>
  <sheetViews>
    <sheetView topLeftCell="A26" workbookViewId="0">
      <selection activeCell="A51" sqref="$A51:$XFD56"/>
    </sheetView>
  </sheetViews>
  <sheetFormatPr defaultColWidth="8.75" defaultRowHeight="16.5"/>
  <cols>
    <col min="1" max="1" width="13.3666666666667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274</v>
      </c>
      <c r="C4" s="10" t="s">
        <v>6</v>
      </c>
      <c r="D4" s="11" t="s">
        <v>275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ht="15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2</v>
      </c>
      <c r="C7" s="18">
        <v>2</v>
      </c>
      <c r="D7" s="19"/>
      <c r="E7" s="18">
        <v>96.35</v>
      </c>
      <c r="F7" s="19"/>
      <c r="G7" s="21">
        <f>B7*C7*E7</f>
        <v>385.4</v>
      </c>
    </row>
    <row r="8" ht="16.15" customHeight="1" spans="1:12">
      <c r="A8" s="20" t="s">
        <v>15</v>
      </c>
      <c r="B8" s="20">
        <v>3</v>
      </c>
      <c r="C8" s="18">
        <v>2</v>
      </c>
      <c r="D8" s="19"/>
      <c r="E8" s="18">
        <v>206.68</v>
      </c>
      <c r="F8" s="19"/>
      <c r="G8" s="21">
        <f>B8*C8*E8</f>
        <v>1240.08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1625.48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ht="17.25" spans="1:12">
      <c r="A13" s="20"/>
      <c r="B13" s="22"/>
      <c r="C13" s="26"/>
      <c r="D13" s="27"/>
      <c r="E13" s="26"/>
      <c r="F13" s="27"/>
      <c r="G13" s="23">
        <f>C13*E13</f>
        <v>0</v>
      </c>
    </row>
    <row r="14" ht="17.25" spans="1:12">
      <c r="A14" s="20" t="s">
        <v>16</v>
      </c>
      <c r="B14" s="22"/>
      <c r="C14" s="26"/>
      <c r="D14" s="27"/>
      <c r="E14" s="26"/>
      <c r="F14" s="27"/>
      <c r="G14" s="23">
        <f>SUM(G13:G13)</f>
        <v>0</v>
      </c>
    </row>
    <row r="15" spans="1:12">
      <c r="A15" s="14" t="s">
        <v>23</v>
      </c>
      <c r="B15" s="15"/>
      <c r="C15" s="15"/>
      <c r="D15" s="15"/>
      <c r="E15" s="15"/>
      <c r="F15" s="15"/>
      <c r="G15" s="16"/>
    </row>
    <row r="16" spans="1:12">
      <c r="A16" s="20" t="s">
        <v>19</v>
      </c>
      <c r="B16" s="20" t="s">
        <v>20</v>
      </c>
      <c r="C16" s="26" t="s">
        <v>21</v>
      </c>
      <c r="D16" s="27"/>
      <c r="E16" s="26" t="s">
        <v>22</v>
      </c>
      <c r="F16" s="27"/>
      <c r="G16" s="20" t="s">
        <v>13</v>
      </c>
    </row>
    <row r="17" ht="17.25" spans="1:7">
      <c r="A17" s="29"/>
      <c r="B17" s="30"/>
      <c r="C17" s="26"/>
      <c r="D17" s="27"/>
      <c r="E17" s="31"/>
      <c r="F17" s="32"/>
      <c r="G17" s="28">
        <f>C17*E17</f>
        <v>0</v>
      </c>
    </row>
    <row r="18" ht="17.25" spans="1:7">
      <c r="A18" s="29" t="s">
        <v>16</v>
      </c>
      <c r="B18" s="30"/>
      <c r="C18" s="31"/>
      <c r="D18" s="32"/>
      <c r="E18" s="31"/>
      <c r="F18" s="32"/>
      <c r="G18" s="33">
        <f>SUM(G17:G17)</f>
        <v>0</v>
      </c>
    </row>
    <row r="19" spans="1:7">
      <c r="A19" s="24" t="s">
        <v>34</v>
      </c>
      <c r="B19" s="24"/>
      <c r="C19" s="24"/>
      <c r="D19" s="24"/>
      <c r="E19" s="24"/>
      <c r="F19" s="24"/>
      <c r="G19" s="24"/>
    </row>
    <row r="20" spans="1:7">
      <c r="A20" s="20" t="s">
        <v>35</v>
      </c>
      <c r="B20" s="20" t="s">
        <v>36</v>
      </c>
      <c r="C20" s="26" t="s">
        <v>21</v>
      </c>
      <c r="D20" s="27"/>
      <c r="E20" s="26" t="s">
        <v>37</v>
      </c>
      <c r="F20" s="27"/>
      <c r="G20" s="20" t="s">
        <v>38</v>
      </c>
    </row>
    <row r="21" ht="17.25" spans="1:7">
      <c r="A21" s="20" t="s">
        <v>140</v>
      </c>
      <c r="B21" s="22" t="s">
        <v>33</v>
      </c>
      <c r="C21" s="26">
        <v>2</v>
      </c>
      <c r="D21" s="27"/>
      <c r="E21" s="26">
        <v>93</v>
      </c>
      <c r="F21" s="27"/>
      <c r="G21" s="23">
        <f>C21*E21</f>
        <v>186</v>
      </c>
    </row>
    <row r="22" ht="17.25" spans="1:7">
      <c r="A22" s="20" t="s">
        <v>16</v>
      </c>
      <c r="B22" s="22"/>
      <c r="C22" s="26"/>
      <c r="D22" s="27"/>
      <c r="E22" s="26"/>
      <c r="F22" s="27"/>
      <c r="G22" s="23">
        <f>SUM(G21:G21)</f>
        <v>186</v>
      </c>
    </row>
    <row r="23" spans="1:7">
      <c r="A23" s="14" t="s">
        <v>39</v>
      </c>
      <c r="B23" s="15"/>
      <c r="C23" s="15"/>
      <c r="D23" s="15"/>
      <c r="E23" s="15"/>
      <c r="F23" s="15"/>
      <c r="G23" s="16"/>
    </row>
    <row r="24" spans="1:7">
      <c r="A24" s="20" t="s">
        <v>35</v>
      </c>
      <c r="B24" s="20" t="s">
        <v>36</v>
      </c>
      <c r="C24" s="26" t="s">
        <v>40</v>
      </c>
      <c r="D24" s="27"/>
      <c r="E24" s="26" t="s">
        <v>22</v>
      </c>
      <c r="F24" s="27"/>
      <c r="G24" s="20" t="s">
        <v>13</v>
      </c>
    </row>
    <row r="25" spans="1:7">
      <c r="A25" s="20" t="s">
        <v>41</v>
      </c>
      <c r="B25" s="20" t="s">
        <v>42</v>
      </c>
      <c r="C25" s="26">
        <v>1</v>
      </c>
      <c r="D25" s="27"/>
      <c r="E25" s="26">
        <v>1.74</v>
      </c>
      <c r="F25" s="27"/>
      <c r="G25" s="21">
        <f>C25*E25</f>
        <v>1.74</v>
      </c>
    </row>
    <row r="26" spans="1:7">
      <c r="A26" s="20" t="s">
        <v>43</v>
      </c>
      <c r="B26" s="20" t="s">
        <v>44</v>
      </c>
      <c r="C26" s="26">
        <v>3</v>
      </c>
      <c r="D26" s="27"/>
      <c r="E26" s="26">
        <v>0.75</v>
      </c>
      <c r="F26" s="27"/>
      <c r="G26" s="21">
        <f>C26*E26</f>
        <v>2.25</v>
      </c>
    </row>
    <row r="27" ht="17.25" spans="1:7">
      <c r="A27" s="20" t="s">
        <v>16</v>
      </c>
      <c r="B27" s="34"/>
      <c r="C27" s="26"/>
      <c r="D27" s="27"/>
      <c r="E27" s="26"/>
      <c r="F27" s="27"/>
      <c r="G27" s="23">
        <f>SUM(G25:G26)</f>
        <v>3.99</v>
      </c>
    </row>
    <row r="28" spans="1:7">
      <c r="A28" s="14" t="s">
        <v>45</v>
      </c>
      <c r="B28" s="15"/>
      <c r="C28" s="15"/>
      <c r="D28" s="15"/>
      <c r="E28" s="15"/>
      <c r="F28" s="15"/>
      <c r="G28" s="16"/>
    </row>
    <row r="29" spans="1:7">
      <c r="A29" s="35" t="s">
        <v>46</v>
      </c>
      <c r="B29" s="36"/>
      <c r="C29" s="36"/>
      <c r="D29" s="36"/>
      <c r="E29" s="15"/>
      <c r="F29" s="15"/>
      <c r="G29" s="16"/>
    </row>
    <row r="30" spans="1:7">
      <c r="A30" s="37" t="s">
        <v>47</v>
      </c>
      <c r="B30" s="37" t="s">
        <v>48</v>
      </c>
      <c r="C30" s="37" t="s">
        <v>49</v>
      </c>
      <c r="D30" s="38"/>
      <c r="E30" s="39" t="s">
        <v>50</v>
      </c>
      <c r="F30" s="27"/>
      <c r="G30" s="20" t="s">
        <v>13</v>
      </c>
    </row>
    <row r="31" spans="1:7">
      <c r="A31" s="20" t="s">
        <v>51</v>
      </c>
      <c r="B31" s="20">
        <v>180000</v>
      </c>
      <c r="C31" s="52">
        <v>5</v>
      </c>
      <c r="D31" s="38"/>
      <c r="E31" s="40">
        <v>2</v>
      </c>
      <c r="F31" s="41"/>
      <c r="G31" s="21">
        <f t="shared" ref="G31:G37" si="0">IFERROR(B31/C31/12/22/8*E31,0)</f>
        <v>34.0909090909091</v>
      </c>
    </row>
    <row r="32" spans="1:7">
      <c r="A32" s="20" t="s">
        <v>77</v>
      </c>
      <c r="B32" s="20">
        <v>138000</v>
      </c>
      <c r="C32" s="26">
        <v>5</v>
      </c>
      <c r="D32" s="27"/>
      <c r="E32" s="39">
        <v>2</v>
      </c>
      <c r="F32" s="27"/>
      <c r="G32" s="21">
        <f t="shared" si="0"/>
        <v>26.1363636363636</v>
      </c>
    </row>
    <row r="33" spans="1:7">
      <c r="A33" s="26" t="s">
        <v>92</v>
      </c>
      <c r="B33" s="20">
        <v>88500</v>
      </c>
      <c r="C33" s="26">
        <v>5</v>
      </c>
      <c r="D33" s="27"/>
      <c r="E33" s="39">
        <v>2</v>
      </c>
      <c r="F33" s="27"/>
      <c r="G33" s="21">
        <f t="shared" si="0"/>
        <v>16.7613636363636</v>
      </c>
    </row>
    <row r="34" spans="1:7">
      <c r="A34" s="26" t="s">
        <v>86</v>
      </c>
      <c r="B34" s="20">
        <v>1188</v>
      </c>
      <c r="C34" s="26">
        <v>5</v>
      </c>
      <c r="D34" s="27"/>
      <c r="E34" s="39">
        <v>2</v>
      </c>
      <c r="F34" s="27"/>
      <c r="G34" s="21">
        <f t="shared" si="0"/>
        <v>0.225</v>
      </c>
    </row>
    <row r="35" spans="1:7">
      <c r="A35" s="26" t="s">
        <v>52</v>
      </c>
      <c r="B35" s="20">
        <v>4000</v>
      </c>
      <c r="C35" s="26">
        <v>5</v>
      </c>
      <c r="D35" s="27"/>
      <c r="E35" s="39">
        <v>2</v>
      </c>
      <c r="F35" s="27"/>
      <c r="G35" s="21">
        <f t="shared" si="0"/>
        <v>0.757575757575758</v>
      </c>
    </row>
    <row r="36" spans="1:7">
      <c r="A36" s="26" t="s">
        <v>53</v>
      </c>
      <c r="B36" s="20">
        <v>3550</v>
      </c>
      <c r="C36" s="26">
        <v>5</v>
      </c>
      <c r="D36" s="27"/>
      <c r="E36" s="39">
        <v>2</v>
      </c>
      <c r="F36" s="27"/>
      <c r="G36" s="21">
        <f t="shared" si="0"/>
        <v>0.672348484848485</v>
      </c>
    </row>
    <row r="37" spans="1:7">
      <c r="A37" s="26" t="s">
        <v>87</v>
      </c>
      <c r="B37" s="20">
        <v>5000</v>
      </c>
      <c r="C37" s="26">
        <v>5</v>
      </c>
      <c r="D37" s="27"/>
      <c r="E37" s="39">
        <v>2</v>
      </c>
      <c r="F37" s="27"/>
      <c r="G37" s="21">
        <f t="shared" si="0"/>
        <v>0.946969696969697</v>
      </c>
    </row>
    <row r="38" ht="17.25" spans="1:7">
      <c r="A38" s="26" t="s">
        <v>16</v>
      </c>
      <c r="B38" s="34"/>
      <c r="C38" s="26"/>
      <c r="D38" s="27"/>
      <c r="E38" s="39"/>
      <c r="F38" s="27"/>
      <c r="G38" s="23">
        <f>SUM(G31:G37)</f>
        <v>79.5905303030303</v>
      </c>
    </row>
    <row r="39" spans="1:7">
      <c r="A39" s="42" t="s">
        <v>54</v>
      </c>
      <c r="B39" s="43"/>
      <c r="C39" s="43"/>
      <c r="D39" s="43"/>
      <c r="E39" s="43"/>
      <c r="F39" s="43"/>
      <c r="G39" s="44"/>
    </row>
    <row r="40" ht="30" spans="1:7">
      <c r="A40" s="17" t="s">
        <v>35</v>
      </c>
      <c r="B40" s="17" t="s">
        <v>48</v>
      </c>
      <c r="C40" s="18" t="s">
        <v>55</v>
      </c>
      <c r="D40" s="17" t="s">
        <v>56</v>
      </c>
      <c r="E40" s="17" t="s">
        <v>49</v>
      </c>
      <c r="F40" s="17" t="s">
        <v>50</v>
      </c>
      <c r="G40" s="17" t="s">
        <v>13</v>
      </c>
    </row>
    <row r="41" ht="15" spans="1:7">
      <c r="A41" s="20" t="s">
        <v>88</v>
      </c>
      <c r="B41" s="45">
        <v>46244103.63</v>
      </c>
      <c r="C41" s="20">
        <v>13777</v>
      </c>
      <c r="D41" s="20">
        <v>580</v>
      </c>
      <c r="E41" s="20">
        <v>50</v>
      </c>
      <c r="F41" s="20">
        <v>2</v>
      </c>
      <c r="G41" s="21">
        <f>IFERROR(B41/C41/E41/12/22/8*D41*F41,0)</f>
        <v>36.8719221668855</v>
      </c>
    </row>
    <row r="42" ht="17.25" spans="1:7">
      <c r="A42" s="20" t="s">
        <v>16</v>
      </c>
      <c r="B42" s="20"/>
      <c r="C42" s="20"/>
      <c r="D42" s="20"/>
      <c r="E42" s="20"/>
      <c r="F42" s="20"/>
      <c r="G42" s="33">
        <f>SUM(G41:G41)</f>
        <v>36.8719221668855</v>
      </c>
    </row>
    <row r="43" ht="15" spans="1:7">
      <c r="A43" s="24" t="s">
        <v>58</v>
      </c>
      <c r="B43" s="24"/>
      <c r="C43" s="24"/>
      <c r="D43" s="24"/>
      <c r="E43" s="24"/>
      <c r="F43" s="24"/>
      <c r="G43" s="24"/>
    </row>
    <row r="44" spans="1:7">
      <c r="A44" s="14" t="s">
        <v>59</v>
      </c>
      <c r="B44" s="15"/>
      <c r="C44" s="15"/>
      <c r="D44" s="15"/>
      <c r="E44" s="15"/>
      <c r="F44" s="16"/>
      <c r="G44" s="21">
        <f>(G9+G14+G18+G27+G38+G42)*G45</f>
        <v>314.267841444585</v>
      </c>
    </row>
    <row r="45" spans="1:7">
      <c r="A45" s="14" t="s">
        <v>60</v>
      </c>
      <c r="B45" s="15"/>
      <c r="C45" s="15"/>
      <c r="D45" s="15"/>
      <c r="E45" s="15"/>
      <c r="F45" s="16"/>
      <c r="G45" s="28">
        <v>0.18</v>
      </c>
    </row>
    <row r="46" spans="1:7">
      <c r="A46" s="46" t="s">
        <v>61</v>
      </c>
      <c r="B46" s="47"/>
      <c r="C46" s="47"/>
      <c r="D46" s="47"/>
      <c r="E46" s="47"/>
      <c r="F46" s="48"/>
      <c r="G46" s="28">
        <f>G47</f>
        <v>0.16</v>
      </c>
    </row>
    <row r="47" spans="1:7">
      <c r="A47" s="14" t="s">
        <v>62</v>
      </c>
      <c r="B47" s="15"/>
      <c r="C47" s="15"/>
      <c r="D47" s="15"/>
      <c r="E47" s="15"/>
      <c r="F47" s="16"/>
      <c r="G47" s="28">
        <v>0.16</v>
      </c>
    </row>
    <row r="48" ht="17.25" spans="1:7">
      <c r="A48" s="49" t="s">
        <v>16</v>
      </c>
      <c r="B48" s="50"/>
      <c r="C48" s="50"/>
      <c r="D48" s="50"/>
      <c r="E48" s="50"/>
      <c r="F48" s="51"/>
      <c r="G48" s="33">
        <f>G44+G46</f>
        <v>314.427841444585</v>
      </c>
    </row>
    <row r="49" ht="17.25" spans="1:7">
      <c r="A49" s="14" t="s">
        <v>63</v>
      </c>
      <c r="B49" s="15"/>
      <c r="C49" s="15"/>
      <c r="D49" s="15"/>
      <c r="E49" s="15"/>
      <c r="F49" s="16"/>
      <c r="G49" s="23">
        <f>G9+G22+G14+G18+G27+G38+G42+G48</f>
        <v>2246.3602939145</v>
      </c>
    </row>
    <row r="50" ht="15" spans="1:7">
      <c r="A50" s="46" t="s">
        <v>64</v>
      </c>
      <c r="B50" s="47"/>
      <c r="C50" s="47"/>
      <c r="D50" s="47"/>
      <c r="E50" s="47"/>
      <c r="F50" s="47"/>
      <c r="G50" s="48"/>
    </row>
    <row r="51" s="7" customFormat="1" ht="14.25" spans="1:7">
      <c r="A51" s="53"/>
      <c r="B51" s="53"/>
      <c r="C51" s="53"/>
      <c r="D51" s="53"/>
      <c r="E51" s="53"/>
      <c r="F51" s="53"/>
      <c r="G51" s="53"/>
    </row>
    <row r="52" s="53" customFormat="1"/>
  </sheetData>
  <mergeCells count="72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A15:G15"/>
    <mergeCell ref="C16:D16"/>
    <mergeCell ref="E16:F16"/>
    <mergeCell ref="C17:D17"/>
    <mergeCell ref="E17:F17"/>
    <mergeCell ref="C18:D18"/>
    <mergeCell ref="E18:F18"/>
    <mergeCell ref="A19:G19"/>
    <mergeCell ref="C20:D20"/>
    <mergeCell ref="E20:F20"/>
    <mergeCell ref="C21:D21"/>
    <mergeCell ref="E21:F21"/>
    <mergeCell ref="C22:D22"/>
    <mergeCell ref="E22:F22"/>
    <mergeCell ref="A23:G23"/>
    <mergeCell ref="C24:D24"/>
    <mergeCell ref="E24:F24"/>
    <mergeCell ref="C25:D25"/>
    <mergeCell ref="E25:F25"/>
    <mergeCell ref="C26:D26"/>
    <mergeCell ref="E26:F26"/>
    <mergeCell ref="C27:D27"/>
    <mergeCell ref="E27:F27"/>
    <mergeCell ref="A28:G28"/>
    <mergeCell ref="A29:G29"/>
    <mergeCell ref="C30:D30"/>
    <mergeCell ref="E30:F30"/>
    <mergeCell ref="C31:D31"/>
    <mergeCell ref="E31:F31"/>
    <mergeCell ref="C32:D32"/>
    <mergeCell ref="E32:F32"/>
    <mergeCell ref="C33:D33"/>
    <mergeCell ref="E33:F33"/>
    <mergeCell ref="C34:D34"/>
    <mergeCell ref="E34:F34"/>
    <mergeCell ref="C35:D35"/>
    <mergeCell ref="E35:F35"/>
    <mergeCell ref="C36:D36"/>
    <mergeCell ref="E36:F36"/>
    <mergeCell ref="C37:D37"/>
    <mergeCell ref="E37:F37"/>
    <mergeCell ref="C38:D38"/>
    <mergeCell ref="E38:F38"/>
    <mergeCell ref="A39:G39"/>
    <mergeCell ref="A43:G43"/>
    <mergeCell ref="A44:F44"/>
    <mergeCell ref="A45:F45"/>
    <mergeCell ref="A46:F46"/>
    <mergeCell ref="A47:F47"/>
    <mergeCell ref="A48:F48"/>
    <mergeCell ref="A49:F49"/>
    <mergeCell ref="A50:G50"/>
  </mergeCells>
  <pageMargins left="0.7" right="0.7" top="0.75" bottom="0.75" header="0.3" footer="0.3"/>
  <pageSetup paperSize="9" scale="84" orientation="portrait"/>
  <headerFooter/>
  <legacyDrawing r:id="rId2"/>
</worksheet>
</file>

<file path=xl/worksheets/sheet9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50"/>
  <sheetViews>
    <sheetView topLeftCell="A36" workbookViewId="0">
      <selection activeCell="A51" sqref="$A51:$XFD61"/>
    </sheetView>
  </sheetViews>
  <sheetFormatPr defaultColWidth="8.75" defaultRowHeight="16.5"/>
  <cols>
    <col min="1" max="1" width="13.3666666666667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276</v>
      </c>
      <c r="C4" s="10" t="s">
        <v>6</v>
      </c>
      <c r="D4" s="11" t="s">
        <v>277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ht="15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2</v>
      </c>
      <c r="C7" s="18">
        <v>2</v>
      </c>
      <c r="D7" s="19"/>
      <c r="E7" s="18">
        <v>96.35</v>
      </c>
      <c r="F7" s="19"/>
      <c r="G7" s="21">
        <f>B7*C7*E7</f>
        <v>385.4</v>
      </c>
    </row>
    <row r="8" ht="16.15" customHeight="1" spans="1:12">
      <c r="A8" s="20" t="s">
        <v>15</v>
      </c>
      <c r="B8" s="20">
        <v>3</v>
      </c>
      <c r="C8" s="18">
        <v>2</v>
      </c>
      <c r="D8" s="19"/>
      <c r="E8" s="18">
        <v>206.68</v>
      </c>
      <c r="F8" s="19"/>
      <c r="G8" s="21">
        <f>B8*C8*E8</f>
        <v>1240.08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1625.48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ht="17.25" spans="1:12">
      <c r="A13" s="20"/>
      <c r="B13" s="22"/>
      <c r="C13" s="26"/>
      <c r="D13" s="27"/>
      <c r="E13" s="26"/>
      <c r="F13" s="27"/>
      <c r="G13" s="23">
        <f>C13*E13</f>
        <v>0</v>
      </c>
    </row>
    <row r="14" ht="17.25" spans="1:12">
      <c r="A14" s="20" t="s">
        <v>16</v>
      </c>
      <c r="B14" s="22"/>
      <c r="C14" s="26"/>
      <c r="D14" s="27"/>
      <c r="E14" s="26"/>
      <c r="F14" s="27"/>
      <c r="G14" s="23">
        <f>SUM(G13:G13)</f>
        <v>0</v>
      </c>
    </row>
    <row r="15" spans="1:12">
      <c r="A15" s="14" t="s">
        <v>23</v>
      </c>
      <c r="B15" s="15"/>
      <c r="C15" s="15"/>
      <c r="D15" s="15"/>
      <c r="E15" s="15"/>
      <c r="F15" s="15"/>
      <c r="G15" s="16"/>
    </row>
    <row r="16" spans="1:12">
      <c r="A16" s="20" t="s">
        <v>19</v>
      </c>
      <c r="B16" s="20" t="s">
        <v>20</v>
      </c>
      <c r="C16" s="26" t="s">
        <v>21</v>
      </c>
      <c r="D16" s="27"/>
      <c r="E16" s="26" t="s">
        <v>22</v>
      </c>
      <c r="F16" s="27"/>
      <c r="G16" s="20" t="s">
        <v>13</v>
      </c>
    </row>
    <row r="17" ht="17.25" spans="1:7">
      <c r="A17" s="29"/>
      <c r="B17" s="30"/>
      <c r="C17" s="26"/>
      <c r="D17" s="27"/>
      <c r="E17" s="31"/>
      <c r="F17" s="32"/>
      <c r="G17" s="28">
        <f>C17*E17</f>
        <v>0</v>
      </c>
    </row>
    <row r="18" ht="17.25" spans="1:7">
      <c r="A18" s="29" t="s">
        <v>16</v>
      </c>
      <c r="B18" s="30"/>
      <c r="C18" s="31"/>
      <c r="D18" s="32"/>
      <c r="E18" s="31"/>
      <c r="F18" s="32"/>
      <c r="G18" s="33">
        <f>SUM(G17:G17)</f>
        <v>0</v>
      </c>
    </row>
    <row r="19" spans="1:7">
      <c r="A19" s="24" t="s">
        <v>34</v>
      </c>
      <c r="B19" s="24"/>
      <c r="C19" s="24"/>
      <c r="D19" s="24"/>
      <c r="E19" s="24"/>
      <c r="F19" s="24"/>
      <c r="G19" s="24"/>
    </row>
    <row r="20" spans="1:7">
      <c r="A20" s="20" t="s">
        <v>35</v>
      </c>
      <c r="B20" s="20" t="s">
        <v>36</v>
      </c>
      <c r="C20" s="26" t="s">
        <v>21</v>
      </c>
      <c r="D20" s="27"/>
      <c r="E20" s="26" t="s">
        <v>37</v>
      </c>
      <c r="F20" s="27"/>
      <c r="G20" s="20" t="s">
        <v>38</v>
      </c>
    </row>
    <row r="21" ht="17.25" spans="1:7">
      <c r="A21" s="20"/>
      <c r="B21" s="22"/>
      <c r="C21" s="26"/>
      <c r="D21" s="27"/>
      <c r="E21" s="26"/>
      <c r="F21" s="27"/>
      <c r="G21" s="23">
        <f>C21*E21</f>
        <v>0</v>
      </c>
    </row>
    <row r="22" ht="17.25" spans="1:7">
      <c r="A22" s="20" t="s">
        <v>16</v>
      </c>
      <c r="B22" s="22"/>
      <c r="C22" s="26"/>
      <c r="D22" s="27"/>
      <c r="E22" s="26"/>
      <c r="F22" s="27"/>
      <c r="G22" s="23">
        <f>SUM(G21:G21)</f>
        <v>0</v>
      </c>
    </row>
    <row r="23" spans="1:7">
      <c r="A23" s="14" t="s">
        <v>39</v>
      </c>
      <c r="B23" s="15"/>
      <c r="C23" s="15"/>
      <c r="D23" s="15"/>
      <c r="E23" s="15"/>
      <c r="F23" s="15"/>
      <c r="G23" s="16"/>
    </row>
    <row r="24" spans="1:7">
      <c r="A24" s="20" t="s">
        <v>35</v>
      </c>
      <c r="B24" s="20" t="s">
        <v>36</v>
      </c>
      <c r="C24" s="26" t="s">
        <v>40</v>
      </c>
      <c r="D24" s="27"/>
      <c r="E24" s="26" t="s">
        <v>22</v>
      </c>
      <c r="F24" s="27"/>
      <c r="G24" s="20" t="s">
        <v>13</v>
      </c>
    </row>
    <row r="25" spans="1:7">
      <c r="A25" s="20" t="s">
        <v>41</v>
      </c>
      <c r="B25" s="20" t="s">
        <v>42</v>
      </c>
      <c r="C25" s="26">
        <v>1</v>
      </c>
      <c r="D25" s="27"/>
      <c r="E25" s="26">
        <v>1.74</v>
      </c>
      <c r="F25" s="27"/>
      <c r="G25" s="21">
        <f>C25*E25</f>
        <v>1.74</v>
      </c>
    </row>
    <row r="26" spans="1:7">
      <c r="A26" s="20" t="s">
        <v>43</v>
      </c>
      <c r="B26" s="20" t="s">
        <v>44</v>
      </c>
      <c r="C26" s="26">
        <v>3</v>
      </c>
      <c r="D26" s="27"/>
      <c r="E26" s="26">
        <v>0.75</v>
      </c>
      <c r="F26" s="27"/>
      <c r="G26" s="21">
        <f>C26*E26</f>
        <v>2.25</v>
      </c>
    </row>
    <row r="27" ht="17.25" spans="1:7">
      <c r="A27" s="20" t="s">
        <v>16</v>
      </c>
      <c r="B27" s="34"/>
      <c r="C27" s="26"/>
      <c r="D27" s="27"/>
      <c r="E27" s="26"/>
      <c r="F27" s="27"/>
      <c r="G27" s="23">
        <f>SUM(G25:G26)</f>
        <v>3.99</v>
      </c>
    </row>
    <row r="28" spans="1:7">
      <c r="A28" s="14" t="s">
        <v>45</v>
      </c>
      <c r="B28" s="15"/>
      <c r="C28" s="15"/>
      <c r="D28" s="15"/>
      <c r="E28" s="15"/>
      <c r="F28" s="15"/>
      <c r="G28" s="16"/>
    </row>
    <row r="29" spans="1:7">
      <c r="A29" s="35" t="s">
        <v>46</v>
      </c>
      <c r="B29" s="36"/>
      <c r="C29" s="36"/>
      <c r="D29" s="36"/>
      <c r="E29" s="15"/>
      <c r="F29" s="15"/>
      <c r="G29" s="16"/>
    </row>
    <row r="30" spans="1:7">
      <c r="A30" s="37" t="s">
        <v>47</v>
      </c>
      <c r="B30" s="37" t="s">
        <v>48</v>
      </c>
      <c r="C30" s="37" t="s">
        <v>49</v>
      </c>
      <c r="D30" s="38"/>
      <c r="E30" s="39" t="s">
        <v>50</v>
      </c>
      <c r="F30" s="27"/>
      <c r="G30" s="20" t="s">
        <v>13</v>
      </c>
    </row>
    <row r="31" spans="1:7">
      <c r="A31" s="20" t="s">
        <v>51</v>
      </c>
      <c r="B31" s="20">
        <v>180000</v>
      </c>
      <c r="C31" s="52">
        <v>5</v>
      </c>
      <c r="D31" s="38"/>
      <c r="E31" s="40">
        <v>2</v>
      </c>
      <c r="F31" s="41"/>
      <c r="G31" s="21">
        <f t="shared" ref="G31:G37" si="0">IFERROR(B31/C31/12/22/8*E31,0)</f>
        <v>34.0909090909091</v>
      </c>
    </row>
    <row r="32" spans="1:7">
      <c r="A32" s="20" t="s">
        <v>77</v>
      </c>
      <c r="B32" s="20">
        <v>138000</v>
      </c>
      <c r="C32" s="26">
        <v>5</v>
      </c>
      <c r="D32" s="27"/>
      <c r="E32" s="39">
        <v>2</v>
      </c>
      <c r="F32" s="27"/>
      <c r="G32" s="21">
        <f t="shared" si="0"/>
        <v>26.1363636363636</v>
      </c>
    </row>
    <row r="33" spans="1:7">
      <c r="A33" s="26" t="s">
        <v>92</v>
      </c>
      <c r="B33" s="20">
        <v>88500</v>
      </c>
      <c r="C33" s="26">
        <v>5</v>
      </c>
      <c r="D33" s="27"/>
      <c r="E33" s="39">
        <v>2</v>
      </c>
      <c r="F33" s="27"/>
      <c r="G33" s="21">
        <f t="shared" si="0"/>
        <v>16.7613636363636</v>
      </c>
    </row>
    <row r="34" spans="1:7">
      <c r="A34" s="26" t="s">
        <v>86</v>
      </c>
      <c r="B34" s="20">
        <v>1188</v>
      </c>
      <c r="C34" s="26">
        <v>5</v>
      </c>
      <c r="D34" s="27"/>
      <c r="E34" s="39">
        <v>2</v>
      </c>
      <c r="F34" s="27"/>
      <c r="G34" s="21">
        <f t="shared" si="0"/>
        <v>0.225</v>
      </c>
    </row>
    <row r="35" spans="1:7">
      <c r="A35" s="26" t="s">
        <v>52</v>
      </c>
      <c r="B35" s="20">
        <v>4000</v>
      </c>
      <c r="C35" s="26">
        <v>5</v>
      </c>
      <c r="D35" s="27"/>
      <c r="E35" s="39">
        <v>2</v>
      </c>
      <c r="F35" s="27"/>
      <c r="G35" s="21">
        <f t="shared" si="0"/>
        <v>0.757575757575758</v>
      </c>
    </row>
    <row r="36" spans="1:7">
      <c r="A36" s="26" t="s">
        <v>53</v>
      </c>
      <c r="B36" s="20">
        <v>3550</v>
      </c>
      <c r="C36" s="26">
        <v>5</v>
      </c>
      <c r="D36" s="27"/>
      <c r="E36" s="39">
        <v>2</v>
      </c>
      <c r="F36" s="27"/>
      <c r="G36" s="21">
        <f t="shared" si="0"/>
        <v>0.672348484848485</v>
      </c>
    </row>
    <row r="37" spans="1:7">
      <c r="A37" s="26" t="s">
        <v>87</v>
      </c>
      <c r="B37" s="20">
        <v>5000</v>
      </c>
      <c r="C37" s="26">
        <v>5</v>
      </c>
      <c r="D37" s="27"/>
      <c r="E37" s="39">
        <v>2</v>
      </c>
      <c r="F37" s="27"/>
      <c r="G37" s="21">
        <f t="shared" si="0"/>
        <v>0.946969696969697</v>
      </c>
    </row>
    <row r="38" ht="17.25" spans="1:7">
      <c r="A38" s="26" t="s">
        <v>16</v>
      </c>
      <c r="B38" s="34"/>
      <c r="C38" s="26"/>
      <c r="D38" s="27"/>
      <c r="E38" s="39"/>
      <c r="F38" s="27"/>
      <c r="G38" s="23">
        <f>SUM(G31:G37)</f>
        <v>79.5905303030303</v>
      </c>
    </row>
    <row r="39" spans="1:7">
      <c r="A39" s="42" t="s">
        <v>54</v>
      </c>
      <c r="B39" s="43"/>
      <c r="C39" s="43"/>
      <c r="D39" s="43"/>
      <c r="E39" s="43"/>
      <c r="F39" s="43"/>
      <c r="G39" s="44"/>
    </row>
    <row r="40" ht="30" spans="1:7">
      <c r="A40" s="17" t="s">
        <v>35</v>
      </c>
      <c r="B40" s="17" t="s">
        <v>48</v>
      </c>
      <c r="C40" s="18" t="s">
        <v>55</v>
      </c>
      <c r="D40" s="17" t="s">
        <v>56</v>
      </c>
      <c r="E40" s="17" t="s">
        <v>49</v>
      </c>
      <c r="F40" s="17" t="s">
        <v>50</v>
      </c>
      <c r="G40" s="17" t="s">
        <v>13</v>
      </c>
    </row>
    <row r="41" ht="15" spans="1:7">
      <c r="A41" s="20" t="s">
        <v>88</v>
      </c>
      <c r="B41" s="45">
        <v>46244103.63</v>
      </c>
      <c r="C41" s="20">
        <v>13777</v>
      </c>
      <c r="D41" s="20">
        <v>580</v>
      </c>
      <c r="E41" s="20">
        <v>50</v>
      </c>
      <c r="F41" s="20">
        <v>2</v>
      </c>
      <c r="G41" s="21">
        <f>IFERROR(B41/C41/E41/12/22/8*D41*F41,0)</f>
        <v>36.8719221668855</v>
      </c>
    </row>
    <row r="42" ht="17.25" spans="1:7">
      <c r="A42" s="20" t="s">
        <v>16</v>
      </c>
      <c r="B42" s="20"/>
      <c r="C42" s="20"/>
      <c r="D42" s="20"/>
      <c r="E42" s="20"/>
      <c r="F42" s="20"/>
      <c r="G42" s="33">
        <f>SUM(G41:G41)</f>
        <v>36.8719221668855</v>
      </c>
    </row>
    <row r="43" ht="15" spans="1:7">
      <c r="A43" s="24" t="s">
        <v>58</v>
      </c>
      <c r="B43" s="24"/>
      <c r="C43" s="24"/>
      <c r="D43" s="24"/>
      <c r="E43" s="24"/>
      <c r="F43" s="24"/>
      <c r="G43" s="24"/>
    </row>
    <row r="44" spans="1:7">
      <c r="A44" s="14" t="s">
        <v>59</v>
      </c>
      <c r="B44" s="15"/>
      <c r="C44" s="15"/>
      <c r="D44" s="15"/>
      <c r="E44" s="15"/>
      <c r="F44" s="16"/>
      <c r="G44" s="21">
        <f>(G9+G14+G18+G27+G38+G42)*G45</f>
        <v>314.267841444585</v>
      </c>
    </row>
    <row r="45" spans="1:7">
      <c r="A45" s="14" t="s">
        <v>60</v>
      </c>
      <c r="B45" s="15"/>
      <c r="C45" s="15"/>
      <c r="D45" s="15"/>
      <c r="E45" s="15"/>
      <c r="F45" s="16"/>
      <c r="G45" s="28">
        <v>0.18</v>
      </c>
    </row>
    <row r="46" spans="1:7">
      <c r="A46" s="46" t="s">
        <v>61</v>
      </c>
      <c r="B46" s="47"/>
      <c r="C46" s="47"/>
      <c r="D46" s="47"/>
      <c r="E46" s="47"/>
      <c r="F46" s="48"/>
      <c r="G46" s="28">
        <f>G47</f>
        <v>0.16</v>
      </c>
    </row>
    <row r="47" spans="1:7">
      <c r="A47" s="14" t="s">
        <v>62</v>
      </c>
      <c r="B47" s="15"/>
      <c r="C47" s="15"/>
      <c r="D47" s="15"/>
      <c r="E47" s="15"/>
      <c r="F47" s="16"/>
      <c r="G47" s="28">
        <v>0.16</v>
      </c>
    </row>
    <row r="48" ht="17.25" spans="1:7">
      <c r="A48" s="49" t="s">
        <v>16</v>
      </c>
      <c r="B48" s="50"/>
      <c r="C48" s="50"/>
      <c r="D48" s="50"/>
      <c r="E48" s="50"/>
      <c r="F48" s="51"/>
      <c r="G48" s="33">
        <f>G44+G46</f>
        <v>314.427841444585</v>
      </c>
    </row>
    <row r="49" ht="17.25" spans="1:7">
      <c r="A49" s="14" t="s">
        <v>63</v>
      </c>
      <c r="B49" s="15"/>
      <c r="C49" s="15"/>
      <c r="D49" s="15"/>
      <c r="E49" s="15"/>
      <c r="F49" s="16"/>
      <c r="G49" s="23">
        <f>G9+G22+G14+G18+G27+G38+G42+G48</f>
        <v>2060.3602939145</v>
      </c>
    </row>
    <row r="50" ht="15" spans="1:7">
      <c r="A50" s="46" t="s">
        <v>64</v>
      </c>
      <c r="B50" s="47"/>
      <c r="C50" s="47"/>
      <c r="D50" s="47"/>
      <c r="E50" s="47"/>
      <c r="F50" s="47"/>
      <c r="G50" s="48"/>
    </row>
  </sheetData>
  <mergeCells count="72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A15:G15"/>
    <mergeCell ref="C16:D16"/>
    <mergeCell ref="E16:F16"/>
    <mergeCell ref="C17:D17"/>
    <mergeCell ref="E17:F17"/>
    <mergeCell ref="C18:D18"/>
    <mergeCell ref="E18:F18"/>
    <mergeCell ref="A19:G19"/>
    <mergeCell ref="C20:D20"/>
    <mergeCell ref="E20:F20"/>
    <mergeCell ref="C21:D21"/>
    <mergeCell ref="E21:F21"/>
    <mergeCell ref="C22:D22"/>
    <mergeCell ref="E22:F22"/>
    <mergeCell ref="A23:G23"/>
    <mergeCell ref="C24:D24"/>
    <mergeCell ref="E24:F24"/>
    <mergeCell ref="C25:D25"/>
    <mergeCell ref="E25:F25"/>
    <mergeCell ref="C26:D26"/>
    <mergeCell ref="E26:F26"/>
    <mergeCell ref="C27:D27"/>
    <mergeCell ref="E27:F27"/>
    <mergeCell ref="A28:G28"/>
    <mergeCell ref="A29:G29"/>
    <mergeCell ref="C30:D30"/>
    <mergeCell ref="E30:F30"/>
    <mergeCell ref="C31:D31"/>
    <mergeCell ref="E31:F31"/>
    <mergeCell ref="C32:D32"/>
    <mergeCell ref="E32:F32"/>
    <mergeCell ref="C33:D33"/>
    <mergeCell ref="E33:F33"/>
    <mergeCell ref="C34:D34"/>
    <mergeCell ref="E34:F34"/>
    <mergeCell ref="C35:D35"/>
    <mergeCell ref="E35:F35"/>
    <mergeCell ref="C36:D36"/>
    <mergeCell ref="E36:F36"/>
    <mergeCell ref="C37:D37"/>
    <mergeCell ref="E37:F37"/>
    <mergeCell ref="C38:D38"/>
    <mergeCell ref="E38:F38"/>
    <mergeCell ref="A39:G39"/>
    <mergeCell ref="A43:G43"/>
    <mergeCell ref="A44:F44"/>
    <mergeCell ref="A45:F45"/>
    <mergeCell ref="A46:F46"/>
    <mergeCell ref="A47:F47"/>
    <mergeCell ref="A48:F48"/>
    <mergeCell ref="A49:F49"/>
    <mergeCell ref="A50:G50"/>
  </mergeCells>
  <pageMargins left="0.7" right="0.7" top="0.75" bottom="0.75" header="0.3" footer="0.3"/>
  <pageSetup paperSize="9" scale="84" orientation="portrait"/>
  <headerFooter/>
  <legacyDrawing r:id="rId2"/>
</worksheet>
</file>

<file path=xl/worksheets/sheet9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65"/>
  <sheetViews>
    <sheetView topLeftCell="A47" workbookViewId="0">
      <selection activeCell="A66" sqref="$A66:$XFD75"/>
    </sheetView>
  </sheetViews>
  <sheetFormatPr defaultColWidth="8.75" defaultRowHeight="16.5"/>
  <cols>
    <col min="1" max="1" width="21.25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278</v>
      </c>
      <c r="C4" s="10" t="s">
        <v>6</v>
      </c>
      <c r="D4" s="11" t="s">
        <v>279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ht="15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2</v>
      </c>
      <c r="C7" s="18">
        <v>2</v>
      </c>
      <c r="D7" s="19"/>
      <c r="E7" s="18">
        <v>96.35</v>
      </c>
      <c r="F7" s="19"/>
      <c r="G7" s="21">
        <f>B7*C7*E7</f>
        <v>385.4</v>
      </c>
    </row>
    <row r="8" ht="16.15" customHeight="1" spans="1:12">
      <c r="A8" s="20" t="s">
        <v>15</v>
      </c>
      <c r="B8" s="20">
        <v>3</v>
      </c>
      <c r="C8" s="18">
        <v>2</v>
      </c>
      <c r="D8" s="19"/>
      <c r="E8" s="18">
        <v>206.68</v>
      </c>
      <c r="F8" s="19"/>
      <c r="G8" s="21">
        <f>B8*C8*E8</f>
        <v>1240.08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1625.48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spans="1:12">
      <c r="A13" s="20" t="s">
        <v>100</v>
      </c>
      <c r="B13" s="20" t="s">
        <v>33</v>
      </c>
      <c r="C13" s="26">
        <v>2</v>
      </c>
      <c r="D13" s="27"/>
      <c r="E13" s="26">
        <v>42</v>
      </c>
      <c r="F13" s="27"/>
      <c r="G13" s="28">
        <f>C13*E13</f>
        <v>84</v>
      </c>
    </row>
    <row r="14" ht="17.25" spans="1:12">
      <c r="A14" s="20" t="s">
        <v>99</v>
      </c>
      <c r="B14" s="22" t="s">
        <v>103</v>
      </c>
      <c r="C14" s="26">
        <v>1</v>
      </c>
      <c r="D14" s="27"/>
      <c r="E14" s="26">
        <v>0.33</v>
      </c>
      <c r="F14" s="27"/>
      <c r="G14" s="28">
        <f>C14*E14</f>
        <v>0.33</v>
      </c>
    </row>
    <row r="15" ht="17.25" spans="1:12">
      <c r="A15" s="20" t="s">
        <v>101</v>
      </c>
      <c r="B15" s="22" t="s">
        <v>33</v>
      </c>
      <c r="C15" s="26">
        <v>1</v>
      </c>
      <c r="D15" s="27"/>
      <c r="E15" s="26">
        <v>38</v>
      </c>
      <c r="F15" s="27"/>
      <c r="G15" s="28">
        <f>C15*E15</f>
        <v>38</v>
      </c>
    </row>
    <row r="16" ht="17.25" spans="1:12">
      <c r="A16" s="20" t="s">
        <v>102</v>
      </c>
      <c r="B16" s="22" t="s">
        <v>103</v>
      </c>
      <c r="C16" s="26">
        <v>1</v>
      </c>
      <c r="D16" s="27"/>
      <c r="E16" s="26">
        <v>10</v>
      </c>
      <c r="F16" s="27"/>
      <c r="G16" s="21">
        <f>C16*E16</f>
        <v>10</v>
      </c>
    </row>
    <row r="17" ht="17.25" spans="1:7">
      <c r="A17" s="20" t="s">
        <v>16</v>
      </c>
      <c r="B17" s="22"/>
      <c r="C17" s="26"/>
      <c r="D17" s="27"/>
      <c r="E17" s="26"/>
      <c r="F17" s="27"/>
      <c r="G17" s="23">
        <f>SUM(G13:G16)</f>
        <v>132.33</v>
      </c>
    </row>
    <row r="18" spans="1:7">
      <c r="A18" s="14" t="s">
        <v>23</v>
      </c>
      <c r="B18" s="15"/>
      <c r="C18" s="15"/>
      <c r="D18" s="15"/>
      <c r="E18" s="15"/>
      <c r="F18" s="15"/>
      <c r="G18" s="16"/>
    </row>
    <row r="19" spans="1:7">
      <c r="A19" s="20" t="s">
        <v>19</v>
      </c>
      <c r="B19" s="20" t="s">
        <v>20</v>
      </c>
      <c r="C19" s="26" t="s">
        <v>21</v>
      </c>
      <c r="D19" s="27"/>
      <c r="E19" s="26" t="s">
        <v>22</v>
      </c>
      <c r="F19" s="27"/>
      <c r="G19" s="20" t="s">
        <v>13</v>
      </c>
    </row>
    <row r="20" spans="1:7">
      <c r="A20" s="20" t="s">
        <v>24</v>
      </c>
      <c r="B20" s="20" t="s">
        <v>25</v>
      </c>
      <c r="C20" s="26">
        <v>4</v>
      </c>
      <c r="D20" s="27"/>
      <c r="E20" s="26">
        <v>0.32</v>
      </c>
      <c r="F20" s="27"/>
      <c r="G20" s="28">
        <f t="shared" ref="G20:G36" si="0">C20*E20</f>
        <v>1.28</v>
      </c>
    </row>
    <row r="21" spans="1:7">
      <c r="A21" s="20" t="s">
        <v>26</v>
      </c>
      <c r="B21" s="20" t="s">
        <v>25</v>
      </c>
      <c r="C21" s="26">
        <v>4</v>
      </c>
      <c r="D21" s="27"/>
      <c r="E21" s="26">
        <v>0.45</v>
      </c>
      <c r="F21" s="27"/>
      <c r="G21" s="28">
        <f t="shared" si="0"/>
        <v>1.8</v>
      </c>
    </row>
    <row r="22" spans="1:7">
      <c r="A22" s="20" t="s">
        <v>27</v>
      </c>
      <c r="B22" s="20" t="s">
        <v>28</v>
      </c>
      <c r="C22" s="26">
        <v>2</v>
      </c>
      <c r="D22" s="27"/>
      <c r="E22" s="26">
        <v>2.3</v>
      </c>
      <c r="F22" s="27"/>
      <c r="G22" s="28">
        <f t="shared" si="0"/>
        <v>4.6</v>
      </c>
    </row>
    <row r="23" spans="1:7">
      <c r="A23" s="20" t="s">
        <v>29</v>
      </c>
      <c r="B23" s="20" t="s">
        <v>25</v>
      </c>
      <c r="C23" s="26">
        <v>1</v>
      </c>
      <c r="D23" s="27"/>
      <c r="E23" s="26">
        <v>3.5</v>
      </c>
      <c r="F23" s="27"/>
      <c r="G23" s="28">
        <f t="shared" si="0"/>
        <v>3.5</v>
      </c>
    </row>
    <row r="24" spans="1:7">
      <c r="A24" s="20" t="s">
        <v>30</v>
      </c>
      <c r="B24" s="20" t="s">
        <v>31</v>
      </c>
      <c r="C24" s="26">
        <v>0.5</v>
      </c>
      <c r="D24" s="27"/>
      <c r="E24" s="26">
        <v>5.7</v>
      </c>
      <c r="F24" s="27"/>
      <c r="G24" s="28">
        <f t="shared" si="0"/>
        <v>2.85</v>
      </c>
    </row>
    <row r="25" spans="1:7">
      <c r="A25" s="20" t="s">
        <v>32</v>
      </c>
      <c r="B25" s="20" t="s">
        <v>33</v>
      </c>
      <c r="C25" s="26">
        <v>1</v>
      </c>
      <c r="D25" s="27"/>
      <c r="E25" s="26">
        <v>0.38</v>
      </c>
      <c r="F25" s="27"/>
      <c r="G25" s="28">
        <f t="shared" si="0"/>
        <v>0.38</v>
      </c>
    </row>
    <row r="26" s="1" customFormat="1" ht="17.25" spans="1:7">
      <c r="A26" s="20" t="s">
        <v>105</v>
      </c>
      <c r="B26" s="20" t="s">
        <v>31</v>
      </c>
      <c r="C26" s="26">
        <v>0.5</v>
      </c>
      <c r="D26" s="27"/>
      <c r="E26" s="26">
        <v>6</v>
      </c>
      <c r="F26" s="27"/>
      <c r="G26" s="28">
        <f t="shared" si="0"/>
        <v>3</v>
      </c>
    </row>
    <row r="27" s="1" customFormat="1" ht="17.25" spans="1:7">
      <c r="A27" s="29" t="s">
        <v>127</v>
      </c>
      <c r="B27" s="30" t="s">
        <v>25</v>
      </c>
      <c r="C27" s="26">
        <v>4</v>
      </c>
      <c r="D27" s="27"/>
      <c r="E27" s="31">
        <v>1.8</v>
      </c>
      <c r="F27" s="32"/>
      <c r="G27" s="28">
        <f t="shared" si="0"/>
        <v>7.2</v>
      </c>
    </row>
    <row r="28" s="1" customFormat="1" ht="17.25" spans="1:7">
      <c r="A28" s="29" t="s">
        <v>104</v>
      </c>
      <c r="B28" s="30" t="s">
        <v>33</v>
      </c>
      <c r="C28" s="26">
        <v>2</v>
      </c>
      <c r="D28" s="27"/>
      <c r="E28" s="31">
        <v>0.6</v>
      </c>
      <c r="F28" s="32"/>
      <c r="G28" s="28">
        <f t="shared" si="0"/>
        <v>1.2</v>
      </c>
    </row>
    <row r="29" spans="1:7">
      <c r="A29" s="20" t="s">
        <v>83</v>
      </c>
      <c r="B29" s="20" t="s">
        <v>84</v>
      </c>
      <c r="C29" s="26">
        <v>3</v>
      </c>
      <c r="D29" s="27"/>
      <c r="E29" s="26">
        <v>7.6</v>
      </c>
      <c r="F29" s="27"/>
      <c r="G29" s="28">
        <f t="shared" si="0"/>
        <v>22.8</v>
      </c>
    </row>
    <row r="30" spans="1:7">
      <c r="A30" s="29" t="s">
        <v>85</v>
      </c>
      <c r="B30" s="29" t="s">
        <v>25</v>
      </c>
      <c r="C30" s="26">
        <v>1</v>
      </c>
      <c r="D30" s="27"/>
      <c r="E30" s="31">
        <v>280</v>
      </c>
      <c r="F30" s="32"/>
      <c r="G30" s="28">
        <f t="shared" si="0"/>
        <v>280</v>
      </c>
    </row>
    <row r="31" spans="1:7">
      <c r="A31" s="29" t="s">
        <v>80</v>
      </c>
      <c r="B31" s="29" t="s">
        <v>33</v>
      </c>
      <c r="C31" s="26">
        <v>4</v>
      </c>
      <c r="D31" s="27"/>
      <c r="E31" s="31">
        <v>0.7</v>
      </c>
      <c r="F31" s="32"/>
      <c r="G31" s="28">
        <f t="shared" si="0"/>
        <v>2.8</v>
      </c>
    </row>
    <row r="32" ht="17.25" spans="1:7">
      <c r="A32" s="29" t="s">
        <v>16</v>
      </c>
      <c r="B32" s="30"/>
      <c r="C32" s="31"/>
      <c r="D32" s="32"/>
      <c r="E32" s="31"/>
      <c r="F32" s="32"/>
      <c r="G32" s="33">
        <f>SUM(G20:G31)</f>
        <v>331.41</v>
      </c>
    </row>
    <row r="33" spans="1:7">
      <c r="A33" s="24" t="s">
        <v>34</v>
      </c>
      <c r="B33" s="24"/>
      <c r="C33" s="24"/>
      <c r="D33" s="24"/>
      <c r="E33" s="24"/>
      <c r="F33" s="24"/>
      <c r="G33" s="24"/>
    </row>
    <row r="34" ht="15" spans="1:7">
      <c r="A34" s="20" t="s">
        <v>35</v>
      </c>
      <c r="B34" s="20" t="s">
        <v>36</v>
      </c>
      <c r="C34" s="26" t="s">
        <v>21</v>
      </c>
      <c r="D34" s="27"/>
      <c r="E34" s="26" t="s">
        <v>37</v>
      </c>
      <c r="F34" s="27"/>
      <c r="G34" s="20" t="s">
        <v>38</v>
      </c>
    </row>
    <row r="35" ht="17.25" spans="1:7">
      <c r="A35" s="20"/>
      <c r="B35" s="22"/>
      <c r="C35" s="26"/>
      <c r="D35" s="27"/>
      <c r="E35" s="26"/>
      <c r="F35" s="27"/>
      <c r="G35" s="21">
        <f>C35*E35</f>
        <v>0</v>
      </c>
    </row>
    <row r="36" ht="17.25" spans="1:7">
      <c r="A36" s="20" t="s">
        <v>16</v>
      </c>
      <c r="B36" s="22"/>
      <c r="C36" s="26"/>
      <c r="D36" s="27"/>
      <c r="E36" s="26"/>
      <c r="F36" s="27"/>
      <c r="G36" s="23">
        <f>SUM(G35:G35)</f>
        <v>0</v>
      </c>
    </row>
    <row r="37" ht="15" spans="1:7">
      <c r="A37" s="14" t="s">
        <v>39</v>
      </c>
      <c r="B37" s="15"/>
      <c r="C37" s="15"/>
      <c r="D37" s="15"/>
      <c r="E37" s="15"/>
      <c r="F37" s="15"/>
      <c r="G37" s="16"/>
    </row>
    <row r="38" spans="1:7">
      <c r="A38" s="20" t="s">
        <v>35</v>
      </c>
      <c r="B38" s="20" t="s">
        <v>36</v>
      </c>
      <c r="C38" s="26" t="s">
        <v>40</v>
      </c>
      <c r="D38" s="27"/>
      <c r="E38" s="26" t="s">
        <v>22</v>
      </c>
      <c r="F38" s="27"/>
      <c r="G38" s="20" t="s">
        <v>13</v>
      </c>
    </row>
    <row r="39" spans="1:7">
      <c r="A39" s="20" t="s">
        <v>41</v>
      </c>
      <c r="B39" s="20" t="s">
        <v>42</v>
      </c>
      <c r="C39" s="26">
        <v>1</v>
      </c>
      <c r="D39" s="27"/>
      <c r="E39" s="26">
        <v>1.74</v>
      </c>
      <c r="F39" s="27"/>
      <c r="G39" s="21">
        <f>C39*E39</f>
        <v>1.74</v>
      </c>
    </row>
    <row r="40" spans="1:7">
      <c r="A40" s="20" t="s">
        <v>43</v>
      </c>
      <c r="B40" s="20" t="s">
        <v>44</v>
      </c>
      <c r="C40" s="26">
        <v>3</v>
      </c>
      <c r="D40" s="27"/>
      <c r="E40" s="26">
        <v>0.75</v>
      </c>
      <c r="F40" s="27"/>
      <c r="G40" s="21">
        <f>C40*E40</f>
        <v>2.25</v>
      </c>
    </row>
    <row r="41" ht="17.25" spans="1:7">
      <c r="A41" s="20" t="s">
        <v>16</v>
      </c>
      <c r="B41" s="34"/>
      <c r="C41" s="26"/>
      <c r="D41" s="27"/>
      <c r="E41" s="26"/>
      <c r="F41" s="27"/>
      <c r="G41" s="23">
        <f>SUM(G39:G40)</f>
        <v>3.99</v>
      </c>
    </row>
    <row r="42" spans="1:7">
      <c r="A42" s="14" t="s">
        <v>45</v>
      </c>
      <c r="B42" s="15"/>
      <c r="C42" s="15"/>
      <c r="D42" s="15"/>
      <c r="E42" s="15"/>
      <c r="F42" s="15"/>
      <c r="G42" s="16"/>
    </row>
    <row r="43" spans="1:7">
      <c r="A43" s="35" t="s">
        <v>46</v>
      </c>
      <c r="B43" s="36"/>
      <c r="C43" s="36"/>
      <c r="D43" s="36"/>
      <c r="E43" s="15"/>
      <c r="F43" s="15"/>
      <c r="G43" s="16"/>
    </row>
    <row r="44" spans="1:7">
      <c r="A44" s="37" t="s">
        <v>47</v>
      </c>
      <c r="B44" s="37" t="s">
        <v>48</v>
      </c>
      <c r="C44" s="37" t="s">
        <v>49</v>
      </c>
      <c r="D44" s="38"/>
      <c r="E44" s="39" t="s">
        <v>50</v>
      </c>
      <c r="F44" s="27"/>
      <c r="G44" s="20" t="s">
        <v>13</v>
      </c>
    </row>
    <row r="45" spans="1:7">
      <c r="A45" s="20" t="s">
        <v>51</v>
      </c>
      <c r="B45" s="20">
        <v>180000</v>
      </c>
      <c r="C45" s="52">
        <v>5</v>
      </c>
      <c r="D45" s="38"/>
      <c r="E45" s="40">
        <v>2.5</v>
      </c>
      <c r="F45" s="41"/>
      <c r="G45" s="21">
        <f t="shared" ref="G45:G52" si="1">IFERROR(B45/C45/12/22/8*E45,0)</f>
        <v>42.6136363636364</v>
      </c>
    </row>
    <row r="46" spans="1:7">
      <c r="A46" s="20" t="s">
        <v>77</v>
      </c>
      <c r="B46" s="20">
        <v>138000</v>
      </c>
      <c r="C46" s="26">
        <v>5</v>
      </c>
      <c r="D46" s="27"/>
      <c r="E46" s="40">
        <v>2.5</v>
      </c>
      <c r="F46" s="41"/>
      <c r="G46" s="21">
        <f t="shared" si="1"/>
        <v>32.6704545454545</v>
      </c>
    </row>
    <row r="47" spans="1:7">
      <c r="A47" s="26" t="s">
        <v>92</v>
      </c>
      <c r="B47" s="20">
        <v>88500</v>
      </c>
      <c r="C47" s="26">
        <v>5</v>
      </c>
      <c r="D47" s="27"/>
      <c r="E47" s="40">
        <v>2.5</v>
      </c>
      <c r="F47" s="41"/>
      <c r="G47" s="21">
        <f t="shared" si="1"/>
        <v>20.9517045454545</v>
      </c>
    </row>
    <row r="48" spans="1:7">
      <c r="A48" s="26" t="s">
        <v>86</v>
      </c>
      <c r="B48" s="20">
        <v>1188</v>
      </c>
      <c r="C48" s="26">
        <v>5</v>
      </c>
      <c r="D48" s="27"/>
      <c r="E48" s="40">
        <v>2.5</v>
      </c>
      <c r="F48" s="41"/>
      <c r="G48" s="21">
        <f t="shared" si="1"/>
        <v>0.28125</v>
      </c>
    </row>
    <row r="49" spans="1:7">
      <c r="A49" s="26" t="s">
        <v>52</v>
      </c>
      <c r="B49" s="20">
        <v>4000</v>
      </c>
      <c r="C49" s="26">
        <v>5</v>
      </c>
      <c r="D49" s="27"/>
      <c r="E49" s="40">
        <v>2.5</v>
      </c>
      <c r="F49" s="41"/>
      <c r="G49" s="21">
        <f t="shared" si="1"/>
        <v>0.946969696969697</v>
      </c>
    </row>
    <row r="50" spans="1:7">
      <c r="A50" s="26" t="s">
        <v>53</v>
      </c>
      <c r="B50" s="20">
        <v>3550</v>
      </c>
      <c r="C50" s="26">
        <v>5</v>
      </c>
      <c r="D50" s="27"/>
      <c r="E50" s="40">
        <v>2.5</v>
      </c>
      <c r="F50" s="41"/>
      <c r="G50" s="21">
        <f t="shared" si="1"/>
        <v>0.840435606060606</v>
      </c>
    </row>
    <row r="51" spans="1:7">
      <c r="A51" s="26" t="s">
        <v>87</v>
      </c>
      <c r="B51" s="20">
        <v>5000</v>
      </c>
      <c r="C51" s="26">
        <v>5</v>
      </c>
      <c r="D51" s="27"/>
      <c r="E51" s="40">
        <v>2.5</v>
      </c>
      <c r="F51" s="41"/>
      <c r="G51" s="21">
        <f t="shared" si="1"/>
        <v>1.18371212121212</v>
      </c>
    </row>
    <row r="52" spans="1:7">
      <c r="A52" s="26" t="s">
        <v>263</v>
      </c>
      <c r="B52" s="20">
        <v>449000</v>
      </c>
      <c r="C52" s="26">
        <v>5</v>
      </c>
      <c r="D52" s="27"/>
      <c r="E52" s="40">
        <v>2.5</v>
      </c>
      <c r="F52" s="41"/>
      <c r="G52" s="21">
        <f t="shared" si="1"/>
        <v>106.297348484848</v>
      </c>
    </row>
    <row r="53" ht="17.25" spans="1:7">
      <c r="A53" s="26" t="s">
        <v>16</v>
      </c>
      <c r="B53" s="34"/>
      <c r="C53" s="26"/>
      <c r="D53" s="27"/>
      <c r="E53" s="39"/>
      <c r="F53" s="27"/>
      <c r="G53" s="23">
        <f>SUM(G45:G52)</f>
        <v>205.785511363636</v>
      </c>
    </row>
    <row r="54" spans="1:7">
      <c r="A54" s="42" t="s">
        <v>54</v>
      </c>
      <c r="B54" s="43"/>
      <c r="C54" s="43"/>
      <c r="D54" s="43"/>
      <c r="E54" s="43"/>
      <c r="F54" s="43"/>
      <c r="G54" s="44"/>
    </row>
    <row r="55" ht="30" spans="1:7">
      <c r="A55" s="17" t="s">
        <v>35</v>
      </c>
      <c r="B55" s="17" t="s">
        <v>48</v>
      </c>
      <c r="C55" s="18" t="s">
        <v>55</v>
      </c>
      <c r="D55" s="17" t="s">
        <v>56</v>
      </c>
      <c r="E55" s="17" t="s">
        <v>49</v>
      </c>
      <c r="F55" s="17" t="s">
        <v>50</v>
      </c>
      <c r="G55" s="17" t="s">
        <v>13</v>
      </c>
    </row>
    <row r="56" ht="15" spans="1:7">
      <c r="A56" s="20" t="s">
        <v>88</v>
      </c>
      <c r="B56" s="45">
        <v>46244103.63</v>
      </c>
      <c r="C56" s="20">
        <v>13777</v>
      </c>
      <c r="D56" s="20">
        <v>580</v>
      </c>
      <c r="E56" s="20">
        <v>50</v>
      </c>
      <c r="F56" s="20">
        <v>2.5</v>
      </c>
      <c r="G56" s="21">
        <f>IFERROR(B56/C56/E56/12/22/8*D56*F56,0)</f>
        <v>46.0899027086069</v>
      </c>
    </row>
    <row r="57" ht="17.25" spans="1:7">
      <c r="A57" s="20" t="s">
        <v>16</v>
      </c>
      <c r="B57" s="20"/>
      <c r="C57" s="20"/>
      <c r="D57" s="20"/>
      <c r="E57" s="20"/>
      <c r="F57" s="20"/>
      <c r="G57" s="33">
        <f>SUM(G56:G56)</f>
        <v>46.0899027086069</v>
      </c>
    </row>
    <row r="58" ht="15" spans="1:7">
      <c r="A58" s="24" t="s">
        <v>58</v>
      </c>
      <c r="B58" s="24"/>
      <c r="C58" s="24"/>
      <c r="D58" s="24"/>
      <c r="E58" s="24"/>
      <c r="F58" s="24"/>
      <c r="G58" s="24"/>
    </row>
    <row r="59" spans="1:7">
      <c r="A59" s="14" t="s">
        <v>59</v>
      </c>
      <c r="B59" s="15"/>
      <c r="C59" s="15"/>
      <c r="D59" s="15"/>
      <c r="E59" s="15"/>
      <c r="F59" s="16"/>
      <c r="G59" s="21">
        <f>(G9+G17+G32+G41+G53+G57)*G60</f>
        <v>422.115374533004</v>
      </c>
    </row>
    <row r="60" spans="1:7">
      <c r="A60" s="14" t="s">
        <v>60</v>
      </c>
      <c r="B60" s="15"/>
      <c r="C60" s="15"/>
      <c r="D60" s="15"/>
      <c r="E60" s="15"/>
      <c r="F60" s="16"/>
      <c r="G60" s="28">
        <v>0.18</v>
      </c>
    </row>
    <row r="61" spans="1:7">
      <c r="A61" s="46" t="s">
        <v>61</v>
      </c>
      <c r="B61" s="47"/>
      <c r="C61" s="47"/>
      <c r="D61" s="47"/>
      <c r="E61" s="47"/>
      <c r="F61" s="48"/>
      <c r="G61" s="28">
        <f>G62</f>
        <v>0.16</v>
      </c>
    </row>
    <row r="62" spans="1:7">
      <c r="A62" s="14" t="s">
        <v>62</v>
      </c>
      <c r="B62" s="15"/>
      <c r="C62" s="15"/>
      <c r="D62" s="15"/>
      <c r="E62" s="15"/>
      <c r="F62" s="16"/>
      <c r="G62" s="28">
        <v>0.16</v>
      </c>
    </row>
    <row r="63" ht="17.25" spans="1:7">
      <c r="A63" s="49" t="s">
        <v>16</v>
      </c>
      <c r="B63" s="50"/>
      <c r="C63" s="50"/>
      <c r="D63" s="50"/>
      <c r="E63" s="50"/>
      <c r="F63" s="51"/>
      <c r="G63" s="33">
        <f>G59+G61</f>
        <v>422.275374533004</v>
      </c>
    </row>
    <row r="64" ht="17.25" spans="1:7">
      <c r="A64" s="14" t="s">
        <v>63</v>
      </c>
      <c r="B64" s="15"/>
      <c r="C64" s="15"/>
      <c r="D64" s="15"/>
      <c r="E64" s="15"/>
      <c r="F64" s="16"/>
      <c r="G64" s="23">
        <f>G9+G17+G32+G41+G53+G57+G63</f>
        <v>2767.36078860525</v>
      </c>
    </row>
    <row r="65" ht="15" spans="1:7">
      <c r="A65" s="46" t="s">
        <v>64</v>
      </c>
      <c r="B65" s="47"/>
      <c r="C65" s="47"/>
      <c r="D65" s="47"/>
      <c r="E65" s="47"/>
      <c r="F65" s="47"/>
      <c r="G65" s="48"/>
    </row>
  </sheetData>
  <mergeCells count="102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A18:G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C30:D30"/>
    <mergeCell ref="E30:F30"/>
    <mergeCell ref="C31:D31"/>
    <mergeCell ref="E31:F31"/>
    <mergeCell ref="C32:D32"/>
    <mergeCell ref="E32:F32"/>
    <mergeCell ref="A33:G33"/>
    <mergeCell ref="C34:D34"/>
    <mergeCell ref="E34:F34"/>
    <mergeCell ref="C35:D35"/>
    <mergeCell ref="E35:F35"/>
    <mergeCell ref="C36:D36"/>
    <mergeCell ref="E36:F36"/>
    <mergeCell ref="A37:G37"/>
    <mergeCell ref="C38:D38"/>
    <mergeCell ref="E38:F38"/>
    <mergeCell ref="C39:D39"/>
    <mergeCell ref="E39:F39"/>
    <mergeCell ref="C40:D40"/>
    <mergeCell ref="E40:F40"/>
    <mergeCell ref="C41:D41"/>
    <mergeCell ref="E41:F41"/>
    <mergeCell ref="A42:G42"/>
    <mergeCell ref="A43:G43"/>
    <mergeCell ref="C44:D44"/>
    <mergeCell ref="E44:F44"/>
    <mergeCell ref="C45:D45"/>
    <mergeCell ref="E45:F45"/>
    <mergeCell ref="C46:D46"/>
    <mergeCell ref="E46:F46"/>
    <mergeCell ref="C47:D47"/>
    <mergeCell ref="E47:F47"/>
    <mergeCell ref="C48:D48"/>
    <mergeCell ref="E48:F48"/>
    <mergeCell ref="C49:D49"/>
    <mergeCell ref="E49:F49"/>
    <mergeCell ref="C50:D50"/>
    <mergeCell ref="E50:F50"/>
    <mergeCell ref="C51:D51"/>
    <mergeCell ref="E51:F51"/>
    <mergeCell ref="C52:D52"/>
    <mergeCell ref="E52:F52"/>
    <mergeCell ref="C53:D53"/>
    <mergeCell ref="E53:F53"/>
    <mergeCell ref="A54:G54"/>
    <mergeCell ref="A58:G58"/>
    <mergeCell ref="A59:F59"/>
    <mergeCell ref="A60:F60"/>
    <mergeCell ref="A61:F61"/>
    <mergeCell ref="A62:F62"/>
    <mergeCell ref="A63:F63"/>
    <mergeCell ref="A64:F64"/>
    <mergeCell ref="A65:G65"/>
  </mergeCells>
  <pageMargins left="0.7" right="0.7" top="0.354166666666667" bottom="0.275" header="0.3" footer="0.3"/>
  <pageSetup paperSize="9" scale="71" orientation="portrait"/>
  <headerFooter/>
  <legacyDrawing r:id="rId2"/>
</worksheet>
</file>

<file path=xl/worksheets/sheet9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65"/>
  <sheetViews>
    <sheetView topLeftCell="A47" workbookViewId="0">
      <selection activeCell="A66" sqref="$A66:$XFD76"/>
    </sheetView>
  </sheetViews>
  <sheetFormatPr defaultColWidth="8.75" defaultRowHeight="16.5"/>
  <cols>
    <col min="1" max="1" width="20.625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280</v>
      </c>
      <c r="C4" s="10" t="s">
        <v>6</v>
      </c>
      <c r="D4" s="11" t="s">
        <v>281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ht="15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2</v>
      </c>
      <c r="C7" s="18">
        <v>2</v>
      </c>
      <c r="D7" s="19"/>
      <c r="E7" s="18">
        <v>96.35</v>
      </c>
      <c r="F7" s="19"/>
      <c r="G7" s="21">
        <f>B7*C7*E7</f>
        <v>385.4</v>
      </c>
    </row>
    <row r="8" ht="16.15" customHeight="1" spans="1:12">
      <c r="A8" s="20" t="s">
        <v>15</v>
      </c>
      <c r="B8" s="20">
        <v>3</v>
      </c>
      <c r="C8" s="18">
        <v>2</v>
      </c>
      <c r="D8" s="19"/>
      <c r="E8" s="18">
        <v>206.68</v>
      </c>
      <c r="F8" s="19"/>
      <c r="G8" s="21">
        <f>B8*C8*E8</f>
        <v>1240.08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1625.48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spans="1:12">
      <c r="A13" s="20" t="s">
        <v>100</v>
      </c>
      <c r="B13" s="20" t="s">
        <v>33</v>
      </c>
      <c r="C13" s="26">
        <v>2</v>
      </c>
      <c r="D13" s="27"/>
      <c r="E13" s="26">
        <v>42</v>
      </c>
      <c r="F13" s="27"/>
      <c r="G13" s="28">
        <f>C13*E13</f>
        <v>84</v>
      </c>
    </row>
    <row r="14" ht="17.25" spans="1:12">
      <c r="A14" s="20" t="s">
        <v>99</v>
      </c>
      <c r="B14" s="22" t="s">
        <v>103</v>
      </c>
      <c r="C14" s="26">
        <v>1</v>
      </c>
      <c r="D14" s="27"/>
      <c r="E14" s="26">
        <v>0.33</v>
      </c>
      <c r="F14" s="27"/>
      <c r="G14" s="28">
        <f>C14*E14</f>
        <v>0.33</v>
      </c>
    </row>
    <row r="15" ht="17.25" spans="1:12">
      <c r="A15" s="20" t="s">
        <v>101</v>
      </c>
      <c r="B15" s="22" t="s">
        <v>33</v>
      </c>
      <c r="C15" s="26">
        <v>1</v>
      </c>
      <c r="D15" s="27"/>
      <c r="E15" s="26">
        <v>38</v>
      </c>
      <c r="F15" s="27"/>
      <c r="G15" s="28">
        <f>C15*E15</f>
        <v>38</v>
      </c>
    </row>
    <row r="16" ht="17.25" spans="1:12">
      <c r="A16" s="20" t="s">
        <v>102</v>
      </c>
      <c r="B16" s="22" t="s">
        <v>103</v>
      </c>
      <c r="C16" s="26">
        <v>1</v>
      </c>
      <c r="D16" s="27"/>
      <c r="E16" s="26">
        <v>10</v>
      </c>
      <c r="F16" s="27"/>
      <c r="G16" s="21">
        <f>C16*E16</f>
        <v>10</v>
      </c>
    </row>
    <row r="17" ht="17.25" spans="1:7">
      <c r="A17" s="20" t="s">
        <v>16</v>
      </c>
      <c r="B17" s="22"/>
      <c r="C17" s="26"/>
      <c r="D17" s="27"/>
      <c r="E17" s="26"/>
      <c r="F17" s="27"/>
      <c r="G17" s="23">
        <f>SUM(G13:G16)</f>
        <v>132.33</v>
      </c>
    </row>
    <row r="18" spans="1:7">
      <c r="A18" s="14" t="s">
        <v>23</v>
      </c>
      <c r="B18" s="15"/>
      <c r="C18" s="15"/>
      <c r="D18" s="15"/>
      <c r="E18" s="15"/>
      <c r="F18" s="15"/>
      <c r="G18" s="16"/>
    </row>
    <row r="19" spans="1:7">
      <c r="A19" s="20" t="s">
        <v>19</v>
      </c>
      <c r="B19" s="20" t="s">
        <v>20</v>
      </c>
      <c r="C19" s="26" t="s">
        <v>21</v>
      </c>
      <c r="D19" s="27"/>
      <c r="E19" s="26" t="s">
        <v>22</v>
      </c>
      <c r="F19" s="27"/>
      <c r="G19" s="20" t="s">
        <v>13</v>
      </c>
    </row>
    <row r="20" spans="1:7">
      <c r="A20" s="20" t="s">
        <v>24</v>
      </c>
      <c r="B20" s="20" t="s">
        <v>25</v>
      </c>
      <c r="C20" s="26">
        <v>4</v>
      </c>
      <c r="D20" s="27"/>
      <c r="E20" s="26">
        <v>0.32</v>
      </c>
      <c r="F20" s="27"/>
      <c r="G20" s="28">
        <f t="shared" ref="G20:G36" si="0">C20*E20</f>
        <v>1.28</v>
      </c>
    </row>
    <row r="21" spans="1:7">
      <c r="A21" s="20" t="s">
        <v>26</v>
      </c>
      <c r="B21" s="20" t="s">
        <v>25</v>
      </c>
      <c r="C21" s="26">
        <v>4</v>
      </c>
      <c r="D21" s="27"/>
      <c r="E21" s="26">
        <v>0.45</v>
      </c>
      <c r="F21" s="27"/>
      <c r="G21" s="28">
        <f t="shared" si="0"/>
        <v>1.8</v>
      </c>
    </row>
    <row r="22" spans="1:7">
      <c r="A22" s="20" t="s">
        <v>27</v>
      </c>
      <c r="B22" s="20" t="s">
        <v>28</v>
      </c>
      <c r="C22" s="26">
        <v>2</v>
      </c>
      <c r="D22" s="27"/>
      <c r="E22" s="26">
        <v>2.3</v>
      </c>
      <c r="F22" s="27"/>
      <c r="G22" s="28">
        <f t="shared" si="0"/>
        <v>4.6</v>
      </c>
    </row>
    <row r="23" spans="1:7">
      <c r="A23" s="20" t="s">
        <v>29</v>
      </c>
      <c r="B23" s="20" t="s">
        <v>25</v>
      </c>
      <c r="C23" s="26">
        <v>1</v>
      </c>
      <c r="D23" s="27"/>
      <c r="E23" s="26">
        <v>3.5</v>
      </c>
      <c r="F23" s="27"/>
      <c r="G23" s="28">
        <f t="shared" si="0"/>
        <v>3.5</v>
      </c>
    </row>
    <row r="24" spans="1:7">
      <c r="A24" s="20" t="s">
        <v>30</v>
      </c>
      <c r="B24" s="20" t="s">
        <v>31</v>
      </c>
      <c r="C24" s="26">
        <v>0.5</v>
      </c>
      <c r="D24" s="27"/>
      <c r="E24" s="26">
        <v>5.7</v>
      </c>
      <c r="F24" s="27"/>
      <c r="G24" s="28">
        <f t="shared" si="0"/>
        <v>2.85</v>
      </c>
    </row>
    <row r="25" spans="1:7">
      <c r="A25" s="20" t="s">
        <v>32</v>
      </c>
      <c r="B25" s="20" t="s">
        <v>33</v>
      </c>
      <c r="C25" s="26">
        <v>1</v>
      </c>
      <c r="D25" s="27"/>
      <c r="E25" s="26">
        <v>0.38</v>
      </c>
      <c r="F25" s="27"/>
      <c r="G25" s="28">
        <f t="shared" si="0"/>
        <v>0.38</v>
      </c>
    </row>
    <row r="26" s="1" customFormat="1" ht="17.25" spans="1:7">
      <c r="A26" s="20" t="s">
        <v>105</v>
      </c>
      <c r="B26" s="20" t="s">
        <v>31</v>
      </c>
      <c r="C26" s="26">
        <v>0.5</v>
      </c>
      <c r="D26" s="27"/>
      <c r="E26" s="26">
        <v>6</v>
      </c>
      <c r="F26" s="27"/>
      <c r="G26" s="28">
        <f t="shared" si="0"/>
        <v>3</v>
      </c>
    </row>
    <row r="27" s="1" customFormat="1" ht="17.25" spans="1:7">
      <c r="A27" s="29" t="s">
        <v>127</v>
      </c>
      <c r="B27" s="30" t="s">
        <v>25</v>
      </c>
      <c r="C27" s="26">
        <v>4</v>
      </c>
      <c r="D27" s="27"/>
      <c r="E27" s="31">
        <v>1.8</v>
      </c>
      <c r="F27" s="32"/>
      <c r="G27" s="28">
        <f t="shared" si="0"/>
        <v>7.2</v>
      </c>
    </row>
    <row r="28" s="1" customFormat="1" ht="17.25" spans="1:7">
      <c r="A28" s="29" t="s">
        <v>104</v>
      </c>
      <c r="B28" s="30" t="s">
        <v>33</v>
      </c>
      <c r="C28" s="26">
        <v>2</v>
      </c>
      <c r="D28" s="27"/>
      <c r="E28" s="31">
        <v>0.6</v>
      </c>
      <c r="F28" s="32"/>
      <c r="G28" s="28">
        <f t="shared" si="0"/>
        <v>1.2</v>
      </c>
    </row>
    <row r="29" spans="1:7">
      <c r="A29" s="20" t="s">
        <v>83</v>
      </c>
      <c r="B29" s="20" t="s">
        <v>84</v>
      </c>
      <c r="C29" s="26">
        <v>3</v>
      </c>
      <c r="D29" s="27"/>
      <c r="E29" s="26">
        <v>7.6</v>
      </c>
      <c r="F29" s="27"/>
      <c r="G29" s="28">
        <f t="shared" si="0"/>
        <v>22.8</v>
      </c>
    </row>
    <row r="30" spans="1:7">
      <c r="A30" s="29" t="s">
        <v>85</v>
      </c>
      <c r="B30" s="29" t="s">
        <v>25</v>
      </c>
      <c r="C30" s="26">
        <v>1</v>
      </c>
      <c r="D30" s="27"/>
      <c r="E30" s="31">
        <v>280</v>
      </c>
      <c r="F30" s="32"/>
      <c r="G30" s="28">
        <f t="shared" si="0"/>
        <v>280</v>
      </c>
    </row>
    <row r="31" spans="1:7">
      <c r="A31" s="29" t="s">
        <v>80</v>
      </c>
      <c r="B31" s="29" t="s">
        <v>33</v>
      </c>
      <c r="C31" s="26">
        <v>4</v>
      </c>
      <c r="D31" s="27"/>
      <c r="E31" s="31">
        <v>0.7</v>
      </c>
      <c r="F31" s="32"/>
      <c r="G31" s="28">
        <f t="shared" si="0"/>
        <v>2.8</v>
      </c>
    </row>
    <row r="32" ht="17.25" spans="1:7">
      <c r="A32" s="29" t="s">
        <v>16</v>
      </c>
      <c r="B32" s="30"/>
      <c r="C32" s="31"/>
      <c r="D32" s="32"/>
      <c r="E32" s="31"/>
      <c r="F32" s="32"/>
      <c r="G32" s="33">
        <f>SUM(G20:G31)</f>
        <v>331.41</v>
      </c>
    </row>
    <row r="33" spans="1:7">
      <c r="A33" s="24" t="s">
        <v>34</v>
      </c>
      <c r="B33" s="24"/>
      <c r="C33" s="24"/>
      <c r="D33" s="24"/>
      <c r="E33" s="24"/>
      <c r="F33" s="24"/>
      <c r="G33" s="24"/>
    </row>
    <row r="34" ht="15" spans="1:7">
      <c r="A34" s="20" t="s">
        <v>35</v>
      </c>
      <c r="B34" s="20" t="s">
        <v>36</v>
      </c>
      <c r="C34" s="26" t="s">
        <v>21</v>
      </c>
      <c r="D34" s="27"/>
      <c r="E34" s="26" t="s">
        <v>37</v>
      </c>
      <c r="F34" s="27"/>
      <c r="G34" s="20" t="s">
        <v>38</v>
      </c>
    </row>
    <row r="35" ht="17.25" spans="1:7">
      <c r="A35" s="20"/>
      <c r="B35" s="22"/>
      <c r="C35" s="26"/>
      <c r="D35" s="27"/>
      <c r="E35" s="26"/>
      <c r="F35" s="27"/>
      <c r="G35" s="21"/>
    </row>
    <row r="36" ht="17.25" spans="1:7">
      <c r="A36" s="20" t="s">
        <v>16</v>
      </c>
      <c r="B36" s="22"/>
      <c r="C36" s="26"/>
      <c r="D36" s="27"/>
      <c r="E36" s="26"/>
      <c r="F36" s="27"/>
      <c r="G36" s="23">
        <f>SUM(G35:G35)</f>
        <v>0</v>
      </c>
    </row>
    <row r="37" ht="15" spans="1:7">
      <c r="A37" s="14" t="s">
        <v>39</v>
      </c>
      <c r="B37" s="15"/>
      <c r="C37" s="15"/>
      <c r="D37" s="15"/>
      <c r="E37" s="15"/>
      <c r="F37" s="15"/>
      <c r="G37" s="16"/>
    </row>
    <row r="38" spans="1:7">
      <c r="A38" s="20" t="s">
        <v>35</v>
      </c>
      <c r="B38" s="20" t="s">
        <v>36</v>
      </c>
      <c r="C38" s="26" t="s">
        <v>40</v>
      </c>
      <c r="D38" s="27"/>
      <c r="E38" s="26" t="s">
        <v>22</v>
      </c>
      <c r="F38" s="27"/>
      <c r="G38" s="20" t="s">
        <v>13</v>
      </c>
    </row>
    <row r="39" spans="1:7">
      <c r="A39" s="20" t="s">
        <v>41</v>
      </c>
      <c r="B39" s="20" t="s">
        <v>42</v>
      </c>
      <c r="C39" s="26">
        <v>1</v>
      </c>
      <c r="D39" s="27"/>
      <c r="E39" s="26">
        <v>1.74</v>
      </c>
      <c r="F39" s="27"/>
      <c r="G39" s="21">
        <f>C39*E39</f>
        <v>1.74</v>
      </c>
    </row>
    <row r="40" spans="1:7">
      <c r="A40" s="20" t="s">
        <v>43</v>
      </c>
      <c r="B40" s="20" t="s">
        <v>44</v>
      </c>
      <c r="C40" s="26">
        <v>3</v>
      </c>
      <c r="D40" s="27"/>
      <c r="E40" s="26">
        <v>0.75</v>
      </c>
      <c r="F40" s="27"/>
      <c r="G40" s="21">
        <f>C40*E40</f>
        <v>2.25</v>
      </c>
    </row>
    <row r="41" ht="17.25" spans="1:7">
      <c r="A41" s="20" t="s">
        <v>16</v>
      </c>
      <c r="B41" s="34"/>
      <c r="C41" s="26"/>
      <c r="D41" s="27"/>
      <c r="E41" s="26"/>
      <c r="F41" s="27"/>
      <c r="G41" s="23">
        <f>SUM(G39:G40)</f>
        <v>3.99</v>
      </c>
    </row>
    <row r="42" spans="1:7">
      <c r="A42" s="14" t="s">
        <v>45</v>
      </c>
      <c r="B42" s="15"/>
      <c r="C42" s="15"/>
      <c r="D42" s="15"/>
      <c r="E42" s="15"/>
      <c r="F42" s="15"/>
      <c r="G42" s="16"/>
    </row>
    <row r="43" spans="1:7">
      <c r="A43" s="35" t="s">
        <v>46</v>
      </c>
      <c r="B43" s="36"/>
      <c r="C43" s="36"/>
      <c r="D43" s="36"/>
      <c r="E43" s="15"/>
      <c r="F43" s="15"/>
      <c r="G43" s="16"/>
    </row>
    <row r="44" spans="1:7">
      <c r="A44" s="37" t="s">
        <v>47</v>
      </c>
      <c r="B44" s="37" t="s">
        <v>48</v>
      </c>
      <c r="C44" s="37" t="s">
        <v>49</v>
      </c>
      <c r="D44" s="38"/>
      <c r="E44" s="39" t="s">
        <v>50</v>
      </c>
      <c r="F44" s="27"/>
      <c r="G44" s="20" t="s">
        <v>13</v>
      </c>
    </row>
    <row r="45" spans="1:7">
      <c r="A45" s="20" t="s">
        <v>51</v>
      </c>
      <c r="B45" s="20">
        <v>180000</v>
      </c>
      <c r="C45" s="52">
        <v>5</v>
      </c>
      <c r="D45" s="38"/>
      <c r="E45" s="40">
        <v>2</v>
      </c>
      <c r="F45" s="41"/>
      <c r="G45" s="21">
        <f t="shared" ref="G45:G52" si="1">IFERROR(B45/C45/12/22/8*E45,0)</f>
        <v>34.0909090909091</v>
      </c>
    </row>
    <row r="46" spans="1:7">
      <c r="A46" s="20" t="s">
        <v>77</v>
      </c>
      <c r="B46" s="20">
        <v>138000</v>
      </c>
      <c r="C46" s="26">
        <v>5</v>
      </c>
      <c r="D46" s="27"/>
      <c r="E46" s="40">
        <v>2</v>
      </c>
      <c r="F46" s="41"/>
      <c r="G46" s="21">
        <f t="shared" si="1"/>
        <v>26.1363636363636</v>
      </c>
    </row>
    <row r="47" spans="1:7">
      <c r="A47" s="26" t="s">
        <v>92</v>
      </c>
      <c r="B47" s="20">
        <v>88500</v>
      </c>
      <c r="C47" s="26">
        <v>5</v>
      </c>
      <c r="D47" s="27"/>
      <c r="E47" s="40">
        <v>2</v>
      </c>
      <c r="F47" s="41"/>
      <c r="G47" s="21">
        <f t="shared" si="1"/>
        <v>16.7613636363636</v>
      </c>
    </row>
    <row r="48" spans="1:7">
      <c r="A48" s="26" t="s">
        <v>86</v>
      </c>
      <c r="B48" s="20">
        <v>1188</v>
      </c>
      <c r="C48" s="26">
        <v>5</v>
      </c>
      <c r="D48" s="27"/>
      <c r="E48" s="40">
        <v>2</v>
      </c>
      <c r="F48" s="41"/>
      <c r="G48" s="21">
        <f t="shared" si="1"/>
        <v>0.225</v>
      </c>
    </row>
    <row r="49" spans="1:7">
      <c r="A49" s="26" t="s">
        <v>52</v>
      </c>
      <c r="B49" s="20">
        <v>4000</v>
      </c>
      <c r="C49" s="26">
        <v>5</v>
      </c>
      <c r="D49" s="27"/>
      <c r="E49" s="40">
        <v>2</v>
      </c>
      <c r="F49" s="41"/>
      <c r="G49" s="21">
        <f t="shared" si="1"/>
        <v>0.757575757575758</v>
      </c>
    </row>
    <row r="50" spans="1:7">
      <c r="A50" s="26" t="s">
        <v>53</v>
      </c>
      <c r="B50" s="20">
        <v>3550</v>
      </c>
      <c r="C50" s="26">
        <v>5</v>
      </c>
      <c r="D50" s="27"/>
      <c r="E50" s="40">
        <v>2</v>
      </c>
      <c r="F50" s="41"/>
      <c r="G50" s="21">
        <f t="shared" si="1"/>
        <v>0.672348484848485</v>
      </c>
    </row>
    <row r="51" spans="1:7">
      <c r="A51" s="26" t="s">
        <v>87</v>
      </c>
      <c r="B51" s="20">
        <v>5000</v>
      </c>
      <c r="C51" s="26">
        <v>5</v>
      </c>
      <c r="D51" s="27"/>
      <c r="E51" s="40">
        <v>2</v>
      </c>
      <c r="F51" s="41"/>
      <c r="G51" s="21">
        <f t="shared" si="1"/>
        <v>0.946969696969697</v>
      </c>
    </row>
    <row r="52" ht="17.25" spans="1:7">
      <c r="A52" s="26" t="s">
        <v>263</v>
      </c>
      <c r="B52" s="20">
        <v>449000</v>
      </c>
      <c r="C52" s="26">
        <v>5</v>
      </c>
      <c r="D52" s="27"/>
      <c r="E52" s="40">
        <v>2</v>
      </c>
      <c r="F52" s="41"/>
      <c r="G52" s="23">
        <f t="shared" si="1"/>
        <v>85.0378787878788</v>
      </c>
    </row>
    <row r="53" ht="17.25" spans="1:7">
      <c r="A53" s="26" t="s">
        <v>16</v>
      </c>
      <c r="B53" s="34"/>
      <c r="C53" s="26"/>
      <c r="D53" s="27"/>
      <c r="E53" s="39"/>
      <c r="F53" s="27"/>
      <c r="G53" s="23">
        <f>SUM(G45:G52)</f>
        <v>164.628409090909</v>
      </c>
    </row>
    <row r="54" spans="1:7">
      <c r="A54" s="42" t="s">
        <v>54</v>
      </c>
      <c r="B54" s="43"/>
      <c r="C54" s="43"/>
      <c r="D54" s="43"/>
      <c r="E54" s="43"/>
      <c r="F54" s="43"/>
      <c r="G54" s="44"/>
    </row>
    <row r="55" ht="30" spans="1:7">
      <c r="A55" s="17" t="s">
        <v>35</v>
      </c>
      <c r="B55" s="17" t="s">
        <v>48</v>
      </c>
      <c r="C55" s="18" t="s">
        <v>55</v>
      </c>
      <c r="D55" s="17" t="s">
        <v>56</v>
      </c>
      <c r="E55" s="17" t="s">
        <v>49</v>
      </c>
      <c r="F55" s="17" t="s">
        <v>50</v>
      </c>
      <c r="G55" s="17" t="s">
        <v>13</v>
      </c>
    </row>
    <row r="56" ht="15" spans="1:7">
      <c r="A56" s="20" t="s">
        <v>88</v>
      </c>
      <c r="B56" s="45">
        <v>46244103.63</v>
      </c>
      <c r="C56" s="20">
        <v>13777</v>
      </c>
      <c r="D56" s="20">
        <v>580</v>
      </c>
      <c r="E56" s="20">
        <v>50</v>
      </c>
      <c r="F56" s="20">
        <v>2</v>
      </c>
      <c r="G56" s="21">
        <f>IFERROR(B56/C56/E56/12/22/8*D56*F56,0)</f>
        <v>36.8719221668855</v>
      </c>
    </row>
    <row r="57" ht="17.25" spans="1:7">
      <c r="A57" s="20" t="s">
        <v>16</v>
      </c>
      <c r="B57" s="20"/>
      <c r="C57" s="20"/>
      <c r="D57" s="20"/>
      <c r="E57" s="20"/>
      <c r="F57" s="20"/>
      <c r="G57" s="33">
        <f>SUM(G56:G56)</f>
        <v>36.8719221668855</v>
      </c>
    </row>
    <row r="58" ht="15" spans="1:7">
      <c r="A58" s="24" t="s">
        <v>58</v>
      </c>
      <c r="B58" s="24"/>
      <c r="C58" s="24"/>
      <c r="D58" s="24"/>
      <c r="E58" s="24"/>
      <c r="F58" s="24"/>
      <c r="G58" s="24"/>
    </row>
    <row r="59" spans="1:7">
      <c r="A59" s="14" t="s">
        <v>59</v>
      </c>
      <c r="B59" s="15"/>
      <c r="C59" s="15"/>
      <c r="D59" s="15"/>
      <c r="E59" s="15"/>
      <c r="F59" s="16"/>
      <c r="G59" s="21">
        <f>(G9+G17+G32+G41+G53+G57)*G60</f>
        <v>413.047859626403</v>
      </c>
    </row>
    <row r="60" spans="1:7">
      <c r="A60" s="14" t="s">
        <v>60</v>
      </c>
      <c r="B60" s="15"/>
      <c r="C60" s="15"/>
      <c r="D60" s="15"/>
      <c r="E60" s="15"/>
      <c r="F60" s="16"/>
      <c r="G60" s="28">
        <v>0.18</v>
      </c>
    </row>
    <row r="61" spans="1:7">
      <c r="A61" s="46" t="s">
        <v>61</v>
      </c>
      <c r="B61" s="47"/>
      <c r="C61" s="47"/>
      <c r="D61" s="47"/>
      <c r="E61" s="47"/>
      <c r="F61" s="48"/>
      <c r="G61" s="28">
        <f>G62</f>
        <v>0.16</v>
      </c>
    </row>
    <row r="62" spans="1:7">
      <c r="A62" s="14" t="s">
        <v>62</v>
      </c>
      <c r="B62" s="15"/>
      <c r="C62" s="15"/>
      <c r="D62" s="15"/>
      <c r="E62" s="15"/>
      <c r="F62" s="16"/>
      <c r="G62" s="28">
        <v>0.16</v>
      </c>
    </row>
    <row r="63" ht="17.25" spans="1:7">
      <c r="A63" s="49" t="s">
        <v>16</v>
      </c>
      <c r="B63" s="50"/>
      <c r="C63" s="50"/>
      <c r="D63" s="50"/>
      <c r="E63" s="50"/>
      <c r="F63" s="51"/>
      <c r="G63" s="33">
        <f>G59+G61</f>
        <v>413.207859626403</v>
      </c>
    </row>
    <row r="64" ht="17.25" spans="1:7">
      <c r="A64" s="14" t="s">
        <v>63</v>
      </c>
      <c r="B64" s="15"/>
      <c r="C64" s="15"/>
      <c r="D64" s="15"/>
      <c r="E64" s="15"/>
      <c r="F64" s="16"/>
      <c r="G64" s="23">
        <f>G9+G17+G32+G41+G53+G57+G63</f>
        <v>2707.9181908842</v>
      </c>
    </row>
    <row r="65" ht="15" spans="1:7">
      <c r="A65" s="46" t="s">
        <v>64</v>
      </c>
      <c r="B65" s="47"/>
      <c r="C65" s="47"/>
      <c r="D65" s="47"/>
      <c r="E65" s="47"/>
      <c r="F65" s="47"/>
      <c r="G65" s="48"/>
    </row>
  </sheetData>
  <mergeCells count="102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A18:G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C30:D30"/>
    <mergeCell ref="E30:F30"/>
    <mergeCell ref="C31:D31"/>
    <mergeCell ref="E31:F31"/>
    <mergeCell ref="C32:D32"/>
    <mergeCell ref="E32:F32"/>
    <mergeCell ref="A33:G33"/>
    <mergeCell ref="C34:D34"/>
    <mergeCell ref="E34:F34"/>
    <mergeCell ref="C35:D35"/>
    <mergeCell ref="E35:F35"/>
    <mergeCell ref="C36:D36"/>
    <mergeCell ref="E36:F36"/>
    <mergeCell ref="A37:G37"/>
    <mergeCell ref="C38:D38"/>
    <mergeCell ref="E38:F38"/>
    <mergeCell ref="C39:D39"/>
    <mergeCell ref="E39:F39"/>
    <mergeCell ref="C40:D40"/>
    <mergeCell ref="E40:F40"/>
    <mergeCell ref="C41:D41"/>
    <mergeCell ref="E41:F41"/>
    <mergeCell ref="A42:G42"/>
    <mergeCell ref="A43:G43"/>
    <mergeCell ref="C44:D44"/>
    <mergeCell ref="E44:F44"/>
    <mergeCell ref="C45:D45"/>
    <mergeCell ref="E45:F45"/>
    <mergeCell ref="C46:D46"/>
    <mergeCell ref="E46:F46"/>
    <mergeCell ref="C47:D47"/>
    <mergeCell ref="E47:F47"/>
    <mergeCell ref="C48:D48"/>
    <mergeCell ref="E48:F48"/>
    <mergeCell ref="C49:D49"/>
    <mergeCell ref="E49:F49"/>
    <mergeCell ref="C50:D50"/>
    <mergeCell ref="E50:F50"/>
    <mergeCell ref="C51:D51"/>
    <mergeCell ref="E51:F51"/>
    <mergeCell ref="C52:D52"/>
    <mergeCell ref="E52:F52"/>
    <mergeCell ref="C53:D53"/>
    <mergeCell ref="E53:F53"/>
    <mergeCell ref="A54:G54"/>
    <mergeCell ref="A58:G58"/>
    <mergeCell ref="A59:F59"/>
    <mergeCell ref="A60:F60"/>
    <mergeCell ref="A61:F61"/>
    <mergeCell ref="A62:F62"/>
    <mergeCell ref="A63:F63"/>
    <mergeCell ref="A64:F64"/>
    <mergeCell ref="A65:G65"/>
  </mergeCells>
  <pageMargins left="0.7" right="0.7" top="0.354166666666667" bottom="0.314583333333333" header="0.3" footer="0.3"/>
  <pageSetup paperSize="9" scale="71" orientation="portrait"/>
  <headerFooter/>
  <legacyDrawing r:id="rId2"/>
</worksheet>
</file>

<file path=xl/worksheets/sheet9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81"/>
  <sheetViews>
    <sheetView topLeftCell="A49" workbookViewId="0">
      <selection activeCell="A66" sqref="$A66:$XFD80"/>
    </sheetView>
  </sheetViews>
  <sheetFormatPr defaultColWidth="8.75" defaultRowHeight="16.5"/>
  <cols>
    <col min="1" max="1" width="20.125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282</v>
      </c>
      <c r="C4" s="10" t="s">
        <v>6</v>
      </c>
      <c r="D4" s="11" t="s">
        <v>283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ht="15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2</v>
      </c>
      <c r="C7" s="18">
        <v>2.5</v>
      </c>
      <c r="D7" s="19"/>
      <c r="E7" s="18">
        <v>96.35</v>
      </c>
      <c r="F7" s="19"/>
      <c r="G7" s="21">
        <f>B7*C7*E7</f>
        <v>481.75</v>
      </c>
    </row>
    <row r="8" ht="16.15" customHeight="1" spans="1:12">
      <c r="A8" s="20" t="s">
        <v>15</v>
      </c>
      <c r="B8" s="20">
        <v>3</v>
      </c>
      <c r="C8" s="18">
        <v>2.5</v>
      </c>
      <c r="D8" s="19"/>
      <c r="E8" s="18">
        <v>206.68</v>
      </c>
      <c r="F8" s="19"/>
      <c r="G8" s="21">
        <f>B8*C8*E8</f>
        <v>1550.1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2031.85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spans="1:12">
      <c r="A13" s="20" t="s">
        <v>100</v>
      </c>
      <c r="B13" s="20" t="s">
        <v>33</v>
      </c>
      <c r="C13" s="26">
        <v>6</v>
      </c>
      <c r="D13" s="27"/>
      <c r="E13" s="26">
        <v>42</v>
      </c>
      <c r="F13" s="27"/>
      <c r="G13" s="28">
        <f>C13*E13</f>
        <v>252</v>
      </c>
    </row>
    <row r="14" ht="17.25" spans="1:12">
      <c r="A14" s="20" t="s">
        <v>99</v>
      </c>
      <c r="B14" s="22" t="s">
        <v>103</v>
      </c>
      <c r="C14" s="26">
        <v>1</v>
      </c>
      <c r="D14" s="27"/>
      <c r="E14" s="26">
        <v>0.33</v>
      </c>
      <c r="F14" s="27"/>
      <c r="G14" s="28">
        <f>C14*E14</f>
        <v>0.33</v>
      </c>
    </row>
    <row r="15" ht="17.25" spans="1:12">
      <c r="A15" s="20" t="s">
        <v>101</v>
      </c>
      <c r="B15" s="22" t="s">
        <v>33</v>
      </c>
      <c r="C15" s="26">
        <v>1</v>
      </c>
      <c r="D15" s="27"/>
      <c r="E15" s="26">
        <v>38</v>
      </c>
      <c r="F15" s="27"/>
      <c r="G15" s="28">
        <f>C15*E15</f>
        <v>38</v>
      </c>
    </row>
    <row r="16" ht="17.25" spans="1:12">
      <c r="A16" s="20" t="s">
        <v>102</v>
      </c>
      <c r="B16" s="22" t="s">
        <v>103</v>
      </c>
      <c r="C16" s="26">
        <v>1</v>
      </c>
      <c r="D16" s="27"/>
      <c r="E16" s="26">
        <v>10</v>
      </c>
      <c r="F16" s="27"/>
      <c r="G16" s="21">
        <f>C16*E16</f>
        <v>10</v>
      </c>
    </row>
    <row r="17" ht="17.25" spans="1:7">
      <c r="A17" s="20" t="s">
        <v>16</v>
      </c>
      <c r="B17" s="22"/>
      <c r="C17" s="26"/>
      <c r="D17" s="27"/>
      <c r="E17" s="26"/>
      <c r="F17" s="27"/>
      <c r="G17" s="23">
        <f>SUM(G13:G16)</f>
        <v>300.33</v>
      </c>
    </row>
    <row r="18" spans="1:7">
      <c r="A18" s="14" t="s">
        <v>23</v>
      </c>
      <c r="B18" s="15"/>
      <c r="C18" s="15"/>
      <c r="D18" s="15"/>
      <c r="E18" s="15"/>
      <c r="F18" s="15"/>
      <c r="G18" s="16"/>
    </row>
    <row r="19" spans="1:7">
      <c r="A19" s="20" t="s">
        <v>19</v>
      </c>
      <c r="B19" s="20" t="s">
        <v>20</v>
      </c>
      <c r="C19" s="26" t="s">
        <v>21</v>
      </c>
      <c r="D19" s="27"/>
      <c r="E19" s="26" t="s">
        <v>22</v>
      </c>
      <c r="F19" s="27"/>
      <c r="G19" s="20" t="s">
        <v>13</v>
      </c>
    </row>
    <row r="20" spans="1:7">
      <c r="A20" s="20" t="s">
        <v>24</v>
      </c>
      <c r="B20" s="20" t="s">
        <v>25</v>
      </c>
      <c r="C20" s="26">
        <v>4</v>
      </c>
      <c r="D20" s="27"/>
      <c r="E20" s="26">
        <v>0.32</v>
      </c>
      <c r="F20" s="27"/>
      <c r="G20" s="28">
        <f t="shared" ref="G20:G36" si="0">C20*E20</f>
        <v>1.28</v>
      </c>
    </row>
    <row r="21" spans="1:7">
      <c r="A21" s="20" t="s">
        <v>26</v>
      </c>
      <c r="B21" s="20" t="s">
        <v>25</v>
      </c>
      <c r="C21" s="26">
        <v>4</v>
      </c>
      <c r="D21" s="27"/>
      <c r="E21" s="26">
        <v>0.45</v>
      </c>
      <c r="F21" s="27"/>
      <c r="G21" s="28">
        <f t="shared" si="0"/>
        <v>1.8</v>
      </c>
    </row>
    <row r="22" spans="1:7">
      <c r="A22" s="20" t="s">
        <v>27</v>
      </c>
      <c r="B22" s="20" t="s">
        <v>28</v>
      </c>
      <c r="C22" s="26">
        <v>2</v>
      </c>
      <c r="D22" s="27"/>
      <c r="E22" s="26">
        <v>2.3</v>
      </c>
      <c r="F22" s="27"/>
      <c r="G22" s="28">
        <f t="shared" si="0"/>
        <v>4.6</v>
      </c>
    </row>
    <row r="23" spans="1:7">
      <c r="A23" s="20" t="s">
        <v>29</v>
      </c>
      <c r="B23" s="20" t="s">
        <v>25</v>
      </c>
      <c r="C23" s="26">
        <v>1</v>
      </c>
      <c r="D23" s="27"/>
      <c r="E23" s="26">
        <v>3.5</v>
      </c>
      <c r="F23" s="27"/>
      <c r="G23" s="28">
        <f t="shared" si="0"/>
        <v>3.5</v>
      </c>
    </row>
    <row r="24" spans="1:7">
      <c r="A24" s="20" t="s">
        <v>30</v>
      </c>
      <c r="B24" s="20" t="s">
        <v>31</v>
      </c>
      <c r="C24" s="26">
        <v>0.5</v>
      </c>
      <c r="D24" s="27"/>
      <c r="E24" s="26">
        <v>5.7</v>
      </c>
      <c r="F24" s="27"/>
      <c r="G24" s="28">
        <f t="shared" si="0"/>
        <v>2.85</v>
      </c>
    </row>
    <row r="25" spans="1:7">
      <c r="A25" s="20" t="s">
        <v>32</v>
      </c>
      <c r="B25" s="20" t="s">
        <v>33</v>
      </c>
      <c r="C25" s="26">
        <v>1</v>
      </c>
      <c r="D25" s="27"/>
      <c r="E25" s="26">
        <v>0.38</v>
      </c>
      <c r="F25" s="27"/>
      <c r="G25" s="28">
        <f t="shared" si="0"/>
        <v>0.38</v>
      </c>
    </row>
    <row r="26" s="1" customFormat="1" ht="17.25" spans="1:7">
      <c r="A26" s="20" t="s">
        <v>105</v>
      </c>
      <c r="B26" s="20" t="s">
        <v>31</v>
      </c>
      <c r="C26" s="26">
        <v>0.5</v>
      </c>
      <c r="D26" s="27"/>
      <c r="E26" s="26">
        <v>6</v>
      </c>
      <c r="F26" s="27"/>
      <c r="G26" s="28">
        <f t="shared" si="0"/>
        <v>3</v>
      </c>
    </row>
    <row r="27" s="1" customFormat="1" ht="17.25" spans="1:7">
      <c r="A27" s="29" t="s">
        <v>127</v>
      </c>
      <c r="B27" s="30" t="s">
        <v>25</v>
      </c>
      <c r="C27" s="26">
        <v>4</v>
      </c>
      <c r="D27" s="27"/>
      <c r="E27" s="31">
        <v>1.8</v>
      </c>
      <c r="F27" s="32"/>
      <c r="G27" s="28">
        <f t="shared" si="0"/>
        <v>7.2</v>
      </c>
    </row>
    <row r="28" s="1" customFormat="1" ht="17.25" spans="1:7">
      <c r="A28" s="29" t="s">
        <v>104</v>
      </c>
      <c r="B28" s="30" t="s">
        <v>33</v>
      </c>
      <c r="C28" s="26">
        <v>3</v>
      </c>
      <c r="D28" s="27"/>
      <c r="E28" s="31">
        <v>0.6</v>
      </c>
      <c r="F28" s="32"/>
      <c r="G28" s="28">
        <f t="shared" si="0"/>
        <v>1.8</v>
      </c>
    </row>
    <row r="29" spans="1:7">
      <c r="A29" s="20" t="s">
        <v>83</v>
      </c>
      <c r="B29" s="20" t="s">
        <v>84</v>
      </c>
      <c r="C29" s="26">
        <v>3</v>
      </c>
      <c r="D29" s="27"/>
      <c r="E29" s="26">
        <v>7.6</v>
      </c>
      <c r="F29" s="27"/>
      <c r="G29" s="28">
        <f t="shared" si="0"/>
        <v>22.8</v>
      </c>
    </row>
    <row r="30" spans="1:7">
      <c r="A30" s="29" t="s">
        <v>85</v>
      </c>
      <c r="B30" s="29" t="s">
        <v>25</v>
      </c>
      <c r="C30" s="26">
        <v>1</v>
      </c>
      <c r="D30" s="27"/>
      <c r="E30" s="31">
        <v>280</v>
      </c>
      <c r="F30" s="32"/>
      <c r="G30" s="28">
        <f t="shared" si="0"/>
        <v>280</v>
      </c>
    </row>
    <row r="31" spans="1:7">
      <c r="A31" s="29" t="s">
        <v>80</v>
      </c>
      <c r="B31" s="29" t="s">
        <v>33</v>
      </c>
      <c r="C31" s="26">
        <v>4</v>
      </c>
      <c r="D31" s="27"/>
      <c r="E31" s="31">
        <v>0.7</v>
      </c>
      <c r="F31" s="32"/>
      <c r="G31" s="28">
        <f t="shared" si="0"/>
        <v>2.8</v>
      </c>
    </row>
    <row r="32" ht="17.25" spans="1:7">
      <c r="A32" s="29" t="s">
        <v>16</v>
      </c>
      <c r="B32" s="30"/>
      <c r="C32" s="31"/>
      <c r="D32" s="32"/>
      <c r="E32" s="31"/>
      <c r="F32" s="32"/>
      <c r="G32" s="33">
        <f>SUM(G20:G31)</f>
        <v>332.01</v>
      </c>
    </row>
    <row r="33" spans="1:7">
      <c r="A33" s="24" t="s">
        <v>34</v>
      </c>
      <c r="B33" s="24"/>
      <c r="C33" s="24"/>
      <c r="D33" s="24"/>
      <c r="E33" s="24"/>
      <c r="F33" s="24"/>
      <c r="G33" s="24"/>
    </row>
    <row r="34" spans="1:7">
      <c r="A34" s="20" t="s">
        <v>35</v>
      </c>
      <c r="B34" s="20" t="s">
        <v>36</v>
      </c>
      <c r="C34" s="26" t="s">
        <v>21</v>
      </c>
      <c r="D34" s="27"/>
      <c r="E34" s="26" t="s">
        <v>37</v>
      </c>
      <c r="F34" s="27"/>
      <c r="G34" s="20" t="s">
        <v>38</v>
      </c>
    </row>
    <row r="35" s="1" customFormat="1" ht="17.25" spans="1:7">
      <c r="A35" s="20" t="s">
        <v>140</v>
      </c>
      <c r="B35" s="22" t="s">
        <v>160</v>
      </c>
      <c r="C35" s="26">
        <v>1</v>
      </c>
      <c r="D35" s="27"/>
      <c r="E35" s="26">
        <v>93</v>
      </c>
      <c r="F35" s="27"/>
      <c r="G35" s="21">
        <f>C35*E35</f>
        <v>93</v>
      </c>
    </row>
    <row r="36" ht="17.25" spans="1:7">
      <c r="A36" s="20" t="s">
        <v>16</v>
      </c>
      <c r="B36" s="22"/>
      <c r="C36" s="26"/>
      <c r="D36" s="27"/>
      <c r="E36" s="26"/>
      <c r="F36" s="27"/>
      <c r="G36" s="23">
        <f>SUM(G35:G35)</f>
        <v>93</v>
      </c>
    </row>
    <row r="37" spans="1:7">
      <c r="A37" s="14" t="s">
        <v>39</v>
      </c>
      <c r="B37" s="15"/>
      <c r="C37" s="15"/>
      <c r="D37" s="15"/>
      <c r="E37" s="15"/>
      <c r="F37" s="15"/>
      <c r="G37" s="16"/>
    </row>
    <row r="38" spans="1:7">
      <c r="A38" s="20" t="s">
        <v>35</v>
      </c>
      <c r="B38" s="20" t="s">
        <v>36</v>
      </c>
      <c r="C38" s="26" t="s">
        <v>40</v>
      </c>
      <c r="D38" s="27"/>
      <c r="E38" s="26" t="s">
        <v>22</v>
      </c>
      <c r="F38" s="27"/>
      <c r="G38" s="20" t="s">
        <v>13</v>
      </c>
    </row>
    <row r="39" spans="1:7">
      <c r="A39" s="20" t="s">
        <v>41</v>
      </c>
      <c r="B39" s="20" t="s">
        <v>42</v>
      </c>
      <c r="C39" s="26">
        <v>1</v>
      </c>
      <c r="D39" s="27"/>
      <c r="E39" s="26">
        <v>1.74</v>
      </c>
      <c r="F39" s="27"/>
      <c r="G39" s="21">
        <f>C39*E39</f>
        <v>1.74</v>
      </c>
    </row>
    <row r="40" spans="1:7">
      <c r="A40" s="20" t="s">
        <v>43</v>
      </c>
      <c r="B40" s="20" t="s">
        <v>44</v>
      </c>
      <c r="C40" s="26">
        <v>3</v>
      </c>
      <c r="D40" s="27"/>
      <c r="E40" s="26">
        <v>0.75</v>
      </c>
      <c r="F40" s="27"/>
      <c r="G40" s="21">
        <f>C40*E40</f>
        <v>2.25</v>
      </c>
    </row>
    <row r="41" ht="17.25" spans="1:7">
      <c r="A41" s="20" t="s">
        <v>16</v>
      </c>
      <c r="B41" s="34"/>
      <c r="C41" s="26"/>
      <c r="D41" s="27"/>
      <c r="E41" s="26"/>
      <c r="F41" s="27"/>
      <c r="G41" s="23">
        <f>SUM(G39:G40)</f>
        <v>3.99</v>
      </c>
    </row>
    <row r="42" spans="1:7">
      <c r="A42" s="14" t="s">
        <v>45</v>
      </c>
      <c r="B42" s="15"/>
      <c r="C42" s="15"/>
      <c r="D42" s="15"/>
      <c r="E42" s="15"/>
      <c r="F42" s="15"/>
      <c r="G42" s="16"/>
    </row>
    <row r="43" spans="1:7">
      <c r="A43" s="35" t="s">
        <v>46</v>
      </c>
      <c r="B43" s="36"/>
      <c r="C43" s="36"/>
      <c r="D43" s="36"/>
      <c r="E43" s="15"/>
      <c r="F43" s="15"/>
      <c r="G43" s="16"/>
    </row>
    <row r="44" spans="1:7">
      <c r="A44" s="37" t="s">
        <v>47</v>
      </c>
      <c r="B44" s="37" t="s">
        <v>48</v>
      </c>
      <c r="C44" s="37" t="s">
        <v>49</v>
      </c>
      <c r="D44" s="38"/>
      <c r="E44" s="39" t="s">
        <v>50</v>
      </c>
      <c r="F44" s="27"/>
      <c r="G44" s="20" t="s">
        <v>13</v>
      </c>
    </row>
    <row r="45" spans="1:7">
      <c r="A45" s="20" t="s">
        <v>51</v>
      </c>
      <c r="B45" s="20">
        <v>180000</v>
      </c>
      <c r="C45" s="52">
        <v>5</v>
      </c>
      <c r="D45" s="38"/>
      <c r="E45" s="40">
        <v>2.5</v>
      </c>
      <c r="F45" s="41"/>
      <c r="G45" s="21">
        <f t="shared" ref="G45:G52" si="1">IFERROR(B45/C45/12/22/8*E45,0)</f>
        <v>42.6136363636364</v>
      </c>
    </row>
    <row r="46" spans="1:7">
      <c r="A46" s="20" t="s">
        <v>77</v>
      </c>
      <c r="B46" s="20">
        <v>138000</v>
      </c>
      <c r="C46" s="26">
        <v>5</v>
      </c>
      <c r="D46" s="27"/>
      <c r="E46" s="40">
        <v>2.5</v>
      </c>
      <c r="F46" s="41"/>
      <c r="G46" s="21">
        <f t="shared" si="1"/>
        <v>32.6704545454545</v>
      </c>
    </row>
    <row r="47" spans="1:7">
      <c r="A47" s="26" t="s">
        <v>92</v>
      </c>
      <c r="B47" s="20">
        <v>88500</v>
      </c>
      <c r="C47" s="26">
        <v>5</v>
      </c>
      <c r="D47" s="27"/>
      <c r="E47" s="40">
        <v>2.5</v>
      </c>
      <c r="F47" s="41"/>
      <c r="G47" s="21">
        <f t="shared" si="1"/>
        <v>20.9517045454545</v>
      </c>
    </row>
    <row r="48" spans="1:7">
      <c r="A48" s="26" t="s">
        <v>86</v>
      </c>
      <c r="B48" s="20">
        <v>1188</v>
      </c>
      <c r="C48" s="26">
        <v>5</v>
      </c>
      <c r="D48" s="27"/>
      <c r="E48" s="40">
        <v>2.5</v>
      </c>
      <c r="F48" s="41"/>
      <c r="G48" s="21">
        <f t="shared" si="1"/>
        <v>0.28125</v>
      </c>
    </row>
    <row r="49" spans="1:7">
      <c r="A49" s="26" t="s">
        <v>52</v>
      </c>
      <c r="B49" s="20">
        <v>4000</v>
      </c>
      <c r="C49" s="26">
        <v>5</v>
      </c>
      <c r="D49" s="27"/>
      <c r="E49" s="40">
        <v>2.5</v>
      </c>
      <c r="F49" s="41"/>
      <c r="G49" s="21">
        <f t="shared" si="1"/>
        <v>0.946969696969697</v>
      </c>
    </row>
    <row r="50" spans="1:7">
      <c r="A50" s="26" t="s">
        <v>53</v>
      </c>
      <c r="B50" s="20">
        <v>3550</v>
      </c>
      <c r="C50" s="26">
        <v>5</v>
      </c>
      <c r="D50" s="27"/>
      <c r="E50" s="40">
        <v>2.5</v>
      </c>
      <c r="F50" s="41"/>
      <c r="G50" s="21">
        <f t="shared" si="1"/>
        <v>0.840435606060606</v>
      </c>
    </row>
    <row r="51" spans="1:7">
      <c r="A51" s="26" t="s">
        <v>87</v>
      </c>
      <c r="B51" s="20">
        <v>5000</v>
      </c>
      <c r="C51" s="26">
        <v>5</v>
      </c>
      <c r="D51" s="27"/>
      <c r="E51" s="40">
        <v>2.5</v>
      </c>
      <c r="F51" s="41"/>
      <c r="G51" s="21">
        <f t="shared" si="1"/>
        <v>1.18371212121212</v>
      </c>
    </row>
    <row r="52" ht="17.25" spans="1:7">
      <c r="A52" s="26" t="s">
        <v>263</v>
      </c>
      <c r="B52" s="20">
        <v>449000</v>
      </c>
      <c r="C52" s="26">
        <v>5</v>
      </c>
      <c r="D52" s="27"/>
      <c r="E52" s="40">
        <v>2.5</v>
      </c>
      <c r="F52" s="41"/>
      <c r="G52" s="23">
        <f t="shared" si="1"/>
        <v>106.297348484848</v>
      </c>
    </row>
    <row r="53" ht="17.25" spans="1:7">
      <c r="A53" s="26" t="s">
        <v>16</v>
      </c>
      <c r="B53" s="34"/>
      <c r="C53" s="26"/>
      <c r="D53" s="27"/>
      <c r="E53" s="39"/>
      <c r="F53" s="27"/>
      <c r="G53" s="23">
        <f>SUM(G45:G52)</f>
        <v>205.785511363636</v>
      </c>
    </row>
    <row r="54" spans="1:7">
      <c r="A54" s="42" t="s">
        <v>54</v>
      </c>
      <c r="B54" s="43"/>
      <c r="C54" s="43"/>
      <c r="D54" s="43"/>
      <c r="E54" s="43"/>
      <c r="F54" s="43"/>
      <c r="G54" s="44"/>
    </row>
    <row r="55" ht="30" spans="1:7">
      <c r="A55" s="17" t="s">
        <v>35</v>
      </c>
      <c r="B55" s="17" t="s">
        <v>48</v>
      </c>
      <c r="C55" s="18" t="s">
        <v>55</v>
      </c>
      <c r="D55" s="17" t="s">
        <v>56</v>
      </c>
      <c r="E55" s="17" t="s">
        <v>49</v>
      </c>
      <c r="F55" s="17" t="s">
        <v>50</v>
      </c>
      <c r="G55" s="17" t="s">
        <v>13</v>
      </c>
    </row>
    <row r="56" ht="15" spans="1:7">
      <c r="A56" s="20" t="s">
        <v>88</v>
      </c>
      <c r="B56" s="45">
        <v>46244103.63</v>
      </c>
      <c r="C56" s="20">
        <v>13777</v>
      </c>
      <c r="D56" s="20">
        <v>580</v>
      </c>
      <c r="E56" s="20">
        <v>50</v>
      </c>
      <c r="F56" s="20">
        <v>2.5</v>
      </c>
      <c r="G56" s="21">
        <f>IFERROR(B56/C56/E56/12/22/8*D56*F56,0)</f>
        <v>46.0899027086069</v>
      </c>
    </row>
    <row r="57" ht="17.25" spans="1:7">
      <c r="A57" s="20" t="s">
        <v>16</v>
      </c>
      <c r="B57" s="20"/>
      <c r="C57" s="20"/>
      <c r="D57" s="20"/>
      <c r="E57" s="20"/>
      <c r="F57" s="20"/>
      <c r="G57" s="33">
        <f>SUM(G56:G56)</f>
        <v>46.0899027086069</v>
      </c>
    </row>
    <row r="58" ht="15" spans="1:7">
      <c r="A58" s="24" t="s">
        <v>58</v>
      </c>
      <c r="B58" s="24"/>
      <c r="C58" s="24"/>
      <c r="D58" s="24"/>
      <c r="E58" s="24"/>
      <c r="F58" s="24"/>
      <c r="G58" s="24"/>
    </row>
    <row r="59" spans="1:7">
      <c r="A59" s="14" t="s">
        <v>59</v>
      </c>
      <c r="B59" s="15"/>
      <c r="C59" s="15"/>
      <c r="D59" s="15"/>
      <c r="E59" s="15"/>
      <c r="F59" s="16"/>
      <c r="G59" s="21">
        <f>(G9+G17+G32+G41+G53+G57)*G60</f>
        <v>525.609974533004</v>
      </c>
    </row>
    <row r="60" spans="1:7">
      <c r="A60" s="14" t="s">
        <v>60</v>
      </c>
      <c r="B60" s="15"/>
      <c r="C60" s="15"/>
      <c r="D60" s="15"/>
      <c r="E60" s="15"/>
      <c r="F60" s="16"/>
      <c r="G60" s="28">
        <v>0.18</v>
      </c>
    </row>
    <row r="61" spans="1:7">
      <c r="A61" s="46" t="s">
        <v>61</v>
      </c>
      <c r="B61" s="47"/>
      <c r="C61" s="47"/>
      <c r="D61" s="47"/>
      <c r="E61" s="47"/>
      <c r="F61" s="48"/>
      <c r="G61" s="28">
        <f>G62</f>
        <v>0.16</v>
      </c>
    </row>
    <row r="62" spans="1:7">
      <c r="A62" s="14" t="s">
        <v>62</v>
      </c>
      <c r="B62" s="15"/>
      <c r="C62" s="15"/>
      <c r="D62" s="15"/>
      <c r="E62" s="15"/>
      <c r="F62" s="16"/>
      <c r="G62" s="28">
        <v>0.16</v>
      </c>
    </row>
    <row r="63" ht="17.25" spans="1:7">
      <c r="A63" s="49" t="s">
        <v>16</v>
      </c>
      <c r="B63" s="50"/>
      <c r="C63" s="50"/>
      <c r="D63" s="50"/>
      <c r="E63" s="50"/>
      <c r="F63" s="51"/>
      <c r="G63" s="33">
        <f>G59+G61</f>
        <v>525.769974533004</v>
      </c>
    </row>
    <row r="64" ht="17.25" spans="1:7">
      <c r="A64" s="14" t="s">
        <v>63</v>
      </c>
      <c r="B64" s="15"/>
      <c r="C64" s="15"/>
      <c r="D64" s="15"/>
      <c r="E64" s="15"/>
      <c r="F64" s="16"/>
      <c r="G64" s="23">
        <f>G9+G17+G32+G41+G53+G57+G63</f>
        <v>3445.82538860525</v>
      </c>
    </row>
    <row r="65" ht="15" spans="1:7">
      <c r="A65" s="46" t="s">
        <v>64</v>
      </c>
      <c r="B65" s="47"/>
      <c r="C65" s="47"/>
      <c r="D65" s="47"/>
      <c r="E65" s="47"/>
      <c r="F65" s="47"/>
      <c r="G65" s="48"/>
    </row>
    <row r="81" ht="13.5"/>
  </sheetData>
  <mergeCells count="102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A18:G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C30:D30"/>
    <mergeCell ref="E30:F30"/>
    <mergeCell ref="C31:D31"/>
    <mergeCell ref="E31:F31"/>
    <mergeCell ref="C32:D32"/>
    <mergeCell ref="E32:F32"/>
    <mergeCell ref="A33:G33"/>
    <mergeCell ref="C34:D34"/>
    <mergeCell ref="E34:F34"/>
    <mergeCell ref="C35:D35"/>
    <mergeCell ref="E35:F35"/>
    <mergeCell ref="C36:D36"/>
    <mergeCell ref="E36:F36"/>
    <mergeCell ref="A37:G37"/>
    <mergeCell ref="C38:D38"/>
    <mergeCell ref="E38:F38"/>
    <mergeCell ref="C39:D39"/>
    <mergeCell ref="E39:F39"/>
    <mergeCell ref="C40:D40"/>
    <mergeCell ref="E40:F40"/>
    <mergeCell ref="C41:D41"/>
    <mergeCell ref="E41:F41"/>
    <mergeCell ref="A42:G42"/>
    <mergeCell ref="A43:G43"/>
    <mergeCell ref="C44:D44"/>
    <mergeCell ref="E44:F44"/>
    <mergeCell ref="C45:D45"/>
    <mergeCell ref="E45:F45"/>
    <mergeCell ref="C46:D46"/>
    <mergeCell ref="E46:F46"/>
    <mergeCell ref="C47:D47"/>
    <mergeCell ref="E47:F47"/>
    <mergeCell ref="C48:D48"/>
    <mergeCell ref="E48:F48"/>
    <mergeCell ref="C49:D49"/>
    <mergeCell ref="E49:F49"/>
    <mergeCell ref="C50:D50"/>
    <mergeCell ref="E50:F50"/>
    <mergeCell ref="C51:D51"/>
    <mergeCell ref="E51:F51"/>
    <mergeCell ref="C52:D52"/>
    <mergeCell ref="E52:F52"/>
    <mergeCell ref="C53:D53"/>
    <mergeCell ref="E53:F53"/>
    <mergeCell ref="A54:G54"/>
    <mergeCell ref="A58:G58"/>
    <mergeCell ref="A59:F59"/>
    <mergeCell ref="A60:F60"/>
    <mergeCell ref="A61:F61"/>
    <mergeCell ref="A62:F62"/>
    <mergeCell ref="A63:F63"/>
    <mergeCell ref="A64:F64"/>
    <mergeCell ref="A65:G65"/>
  </mergeCells>
  <pageMargins left="0.7" right="0.7" top="0.393055555555556" bottom="0.236111111111111" header="0.3" footer="0.3"/>
  <pageSetup paperSize="9" scale="71" orientation="portrait"/>
  <headerFooter/>
  <legacyDrawing r:id="rId2"/>
</worksheet>
</file>

<file path=xl/worksheets/sheet9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65"/>
  <sheetViews>
    <sheetView topLeftCell="A51" workbookViewId="0">
      <selection activeCell="A66" sqref="$A66:$XFD77"/>
    </sheetView>
  </sheetViews>
  <sheetFormatPr defaultColWidth="8.75" defaultRowHeight="16.5"/>
  <cols>
    <col min="1" max="1" width="20.375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284</v>
      </c>
      <c r="C4" s="10" t="s">
        <v>6</v>
      </c>
      <c r="D4" s="11" t="s">
        <v>285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ht="15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2</v>
      </c>
      <c r="C7" s="18">
        <v>2.5</v>
      </c>
      <c r="D7" s="19"/>
      <c r="E7" s="18">
        <v>96.35</v>
      </c>
      <c r="F7" s="19"/>
      <c r="G7" s="21">
        <f>B7*C7*E7</f>
        <v>481.75</v>
      </c>
    </row>
    <row r="8" ht="16.15" customHeight="1" spans="1:12">
      <c r="A8" s="20" t="s">
        <v>15</v>
      </c>
      <c r="B8" s="20">
        <v>3</v>
      </c>
      <c r="C8" s="18">
        <v>2.5</v>
      </c>
      <c r="D8" s="19"/>
      <c r="E8" s="18">
        <v>206.68</v>
      </c>
      <c r="F8" s="19"/>
      <c r="G8" s="21">
        <f>B8*C8*E8</f>
        <v>1550.1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2031.85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spans="1:12">
      <c r="A13" s="20" t="s">
        <v>100</v>
      </c>
      <c r="B13" s="20" t="s">
        <v>33</v>
      </c>
      <c r="C13" s="26">
        <v>6</v>
      </c>
      <c r="D13" s="27"/>
      <c r="E13" s="26">
        <v>42</v>
      </c>
      <c r="F13" s="27"/>
      <c r="G13" s="28">
        <f>C13*E13</f>
        <v>252</v>
      </c>
    </row>
    <row r="14" ht="17.25" spans="1:12">
      <c r="A14" s="20" t="s">
        <v>99</v>
      </c>
      <c r="B14" s="22" t="s">
        <v>103</v>
      </c>
      <c r="C14" s="26">
        <v>1</v>
      </c>
      <c r="D14" s="27"/>
      <c r="E14" s="26">
        <v>0.33</v>
      </c>
      <c r="F14" s="27"/>
      <c r="G14" s="28">
        <f>C14*E14</f>
        <v>0.33</v>
      </c>
    </row>
    <row r="15" ht="17.25" spans="1:12">
      <c r="A15" s="20" t="s">
        <v>101</v>
      </c>
      <c r="B15" s="22" t="s">
        <v>33</v>
      </c>
      <c r="C15" s="26">
        <v>1</v>
      </c>
      <c r="D15" s="27"/>
      <c r="E15" s="26">
        <v>38</v>
      </c>
      <c r="F15" s="27"/>
      <c r="G15" s="28">
        <f>C15*E15</f>
        <v>38</v>
      </c>
    </row>
    <row r="16" ht="17.25" spans="1:12">
      <c r="A16" s="20" t="s">
        <v>102</v>
      </c>
      <c r="B16" s="22" t="s">
        <v>103</v>
      </c>
      <c r="C16" s="26">
        <v>1</v>
      </c>
      <c r="D16" s="27"/>
      <c r="E16" s="26">
        <v>10</v>
      </c>
      <c r="F16" s="27"/>
      <c r="G16" s="21">
        <f>C16*E16</f>
        <v>10</v>
      </c>
    </row>
    <row r="17" ht="17.25" spans="1:7">
      <c r="A17" s="20" t="s">
        <v>16</v>
      </c>
      <c r="B17" s="22"/>
      <c r="C17" s="26"/>
      <c r="D17" s="27"/>
      <c r="E17" s="26"/>
      <c r="F17" s="27"/>
      <c r="G17" s="23">
        <f>SUM(G13:G16)</f>
        <v>300.33</v>
      </c>
    </row>
    <row r="18" spans="1:7">
      <c r="A18" s="14" t="s">
        <v>23</v>
      </c>
      <c r="B18" s="15"/>
      <c r="C18" s="15"/>
      <c r="D18" s="15"/>
      <c r="E18" s="15"/>
      <c r="F18" s="15"/>
      <c r="G18" s="16"/>
    </row>
    <row r="19" spans="1:7">
      <c r="A19" s="20" t="s">
        <v>19</v>
      </c>
      <c r="B19" s="20" t="s">
        <v>20</v>
      </c>
      <c r="C19" s="26" t="s">
        <v>21</v>
      </c>
      <c r="D19" s="27"/>
      <c r="E19" s="26" t="s">
        <v>22</v>
      </c>
      <c r="F19" s="27"/>
      <c r="G19" s="20" t="s">
        <v>13</v>
      </c>
    </row>
    <row r="20" spans="1:7">
      <c r="A20" s="20" t="s">
        <v>24</v>
      </c>
      <c r="B20" s="20" t="s">
        <v>25</v>
      </c>
      <c r="C20" s="26">
        <v>4</v>
      </c>
      <c r="D20" s="27"/>
      <c r="E20" s="26">
        <v>0.32</v>
      </c>
      <c r="F20" s="27"/>
      <c r="G20" s="28">
        <f t="shared" ref="G20:G36" si="0">C20*E20</f>
        <v>1.28</v>
      </c>
    </row>
    <row r="21" spans="1:7">
      <c r="A21" s="20" t="s">
        <v>26</v>
      </c>
      <c r="B21" s="20" t="s">
        <v>25</v>
      </c>
      <c r="C21" s="26">
        <v>4</v>
      </c>
      <c r="D21" s="27"/>
      <c r="E21" s="26">
        <v>0.45</v>
      </c>
      <c r="F21" s="27"/>
      <c r="G21" s="28">
        <f t="shared" si="0"/>
        <v>1.8</v>
      </c>
    </row>
    <row r="22" spans="1:7">
      <c r="A22" s="20" t="s">
        <v>27</v>
      </c>
      <c r="B22" s="20" t="s">
        <v>28</v>
      </c>
      <c r="C22" s="26">
        <v>4</v>
      </c>
      <c r="D22" s="27"/>
      <c r="E22" s="26">
        <v>2.3</v>
      </c>
      <c r="F22" s="27"/>
      <c r="G22" s="28">
        <f t="shared" si="0"/>
        <v>9.2</v>
      </c>
    </row>
    <row r="23" spans="1:7">
      <c r="A23" s="20" t="s">
        <v>29</v>
      </c>
      <c r="B23" s="20" t="s">
        <v>25</v>
      </c>
      <c r="C23" s="26">
        <v>1</v>
      </c>
      <c r="D23" s="27"/>
      <c r="E23" s="26">
        <v>3.5</v>
      </c>
      <c r="F23" s="27"/>
      <c r="G23" s="28">
        <f t="shared" si="0"/>
        <v>3.5</v>
      </c>
    </row>
    <row r="24" spans="1:7">
      <c r="A24" s="20" t="s">
        <v>30</v>
      </c>
      <c r="B24" s="20" t="s">
        <v>31</v>
      </c>
      <c r="C24" s="26">
        <v>0.5</v>
      </c>
      <c r="D24" s="27"/>
      <c r="E24" s="26">
        <v>5.7</v>
      </c>
      <c r="F24" s="27"/>
      <c r="G24" s="28">
        <f t="shared" si="0"/>
        <v>2.85</v>
      </c>
    </row>
    <row r="25" spans="1:7">
      <c r="A25" s="20" t="s">
        <v>32</v>
      </c>
      <c r="B25" s="20" t="s">
        <v>33</v>
      </c>
      <c r="C25" s="26">
        <v>1</v>
      </c>
      <c r="D25" s="27"/>
      <c r="E25" s="26">
        <v>0.38</v>
      </c>
      <c r="F25" s="27"/>
      <c r="G25" s="28">
        <f t="shared" si="0"/>
        <v>0.38</v>
      </c>
    </row>
    <row r="26" s="1" customFormat="1" ht="17.25" spans="1:7">
      <c r="A26" s="20" t="s">
        <v>105</v>
      </c>
      <c r="B26" s="20" t="s">
        <v>31</v>
      </c>
      <c r="C26" s="26">
        <v>0.5</v>
      </c>
      <c r="D26" s="27"/>
      <c r="E26" s="26">
        <v>6</v>
      </c>
      <c r="F26" s="27"/>
      <c r="G26" s="28">
        <f t="shared" si="0"/>
        <v>3</v>
      </c>
    </row>
    <row r="27" s="1" customFormat="1" ht="17.25" spans="1:7">
      <c r="A27" s="29" t="s">
        <v>127</v>
      </c>
      <c r="B27" s="30" t="s">
        <v>25</v>
      </c>
      <c r="C27" s="26">
        <v>4</v>
      </c>
      <c r="D27" s="27"/>
      <c r="E27" s="31">
        <v>1.8</v>
      </c>
      <c r="F27" s="32"/>
      <c r="G27" s="28">
        <f t="shared" si="0"/>
        <v>7.2</v>
      </c>
    </row>
    <row r="28" s="1" customFormat="1" ht="17.25" spans="1:7">
      <c r="A28" s="29" t="s">
        <v>104</v>
      </c>
      <c r="B28" s="30" t="s">
        <v>33</v>
      </c>
      <c r="C28" s="26">
        <v>3</v>
      </c>
      <c r="D28" s="27"/>
      <c r="E28" s="31">
        <v>0.6</v>
      </c>
      <c r="F28" s="32"/>
      <c r="G28" s="28">
        <f t="shared" si="0"/>
        <v>1.8</v>
      </c>
    </row>
    <row r="29" spans="1:7">
      <c r="A29" s="20" t="s">
        <v>83</v>
      </c>
      <c r="B29" s="20" t="s">
        <v>84</v>
      </c>
      <c r="C29" s="26">
        <v>3</v>
      </c>
      <c r="D29" s="27"/>
      <c r="E29" s="26">
        <v>7.6</v>
      </c>
      <c r="F29" s="27"/>
      <c r="G29" s="28">
        <f t="shared" si="0"/>
        <v>22.8</v>
      </c>
    </row>
    <row r="30" spans="1:7">
      <c r="A30" s="29" t="s">
        <v>85</v>
      </c>
      <c r="B30" s="29" t="s">
        <v>25</v>
      </c>
      <c r="C30" s="26">
        <v>1</v>
      </c>
      <c r="D30" s="27"/>
      <c r="E30" s="31">
        <v>280</v>
      </c>
      <c r="F30" s="32"/>
      <c r="G30" s="28">
        <f t="shared" si="0"/>
        <v>280</v>
      </c>
    </row>
    <row r="31" spans="1:7">
      <c r="A31" s="29" t="s">
        <v>80</v>
      </c>
      <c r="B31" s="29" t="s">
        <v>33</v>
      </c>
      <c r="C31" s="26">
        <v>4</v>
      </c>
      <c r="D31" s="27"/>
      <c r="E31" s="31">
        <v>0.7</v>
      </c>
      <c r="F31" s="32"/>
      <c r="G31" s="28">
        <f t="shared" si="0"/>
        <v>2.8</v>
      </c>
    </row>
    <row r="32" ht="17.25" spans="1:7">
      <c r="A32" s="29" t="s">
        <v>16</v>
      </c>
      <c r="B32" s="30"/>
      <c r="C32" s="31"/>
      <c r="D32" s="32"/>
      <c r="E32" s="31"/>
      <c r="F32" s="32"/>
      <c r="G32" s="33">
        <f>SUM(G20:G31)</f>
        <v>336.61</v>
      </c>
    </row>
    <row r="33" spans="1:7">
      <c r="A33" s="24" t="s">
        <v>34</v>
      </c>
      <c r="B33" s="24"/>
      <c r="C33" s="24"/>
      <c r="D33" s="24"/>
      <c r="E33" s="24"/>
      <c r="F33" s="24"/>
      <c r="G33" s="24"/>
    </row>
    <row r="34" ht="15" spans="1:7">
      <c r="A34" s="20" t="s">
        <v>35</v>
      </c>
      <c r="B34" s="20" t="s">
        <v>36</v>
      </c>
      <c r="C34" s="26" t="s">
        <v>21</v>
      </c>
      <c r="D34" s="27"/>
      <c r="E34" s="26" t="s">
        <v>37</v>
      </c>
      <c r="F34" s="27"/>
      <c r="G34" s="20" t="s">
        <v>38</v>
      </c>
    </row>
    <row r="35" ht="17.25" spans="1:7">
      <c r="A35" s="20"/>
      <c r="B35" s="22"/>
      <c r="C35" s="26"/>
      <c r="D35" s="27"/>
      <c r="E35" s="26"/>
      <c r="F35" s="27"/>
      <c r="G35" s="21"/>
    </row>
    <row r="36" ht="17.25" spans="1:7">
      <c r="A36" s="20" t="s">
        <v>16</v>
      </c>
      <c r="B36" s="22"/>
      <c r="C36" s="26"/>
      <c r="D36" s="27"/>
      <c r="E36" s="26"/>
      <c r="F36" s="27"/>
      <c r="G36" s="23">
        <f>SUM(G35:G35)</f>
        <v>0</v>
      </c>
    </row>
    <row r="37" ht="15" spans="1:7">
      <c r="A37" s="14" t="s">
        <v>39</v>
      </c>
      <c r="B37" s="15"/>
      <c r="C37" s="15"/>
      <c r="D37" s="15"/>
      <c r="E37" s="15"/>
      <c r="F37" s="15"/>
      <c r="G37" s="16"/>
    </row>
    <row r="38" spans="1:7">
      <c r="A38" s="20" t="s">
        <v>35</v>
      </c>
      <c r="B38" s="20" t="s">
        <v>36</v>
      </c>
      <c r="C38" s="26" t="s">
        <v>40</v>
      </c>
      <c r="D38" s="27"/>
      <c r="E38" s="26" t="s">
        <v>22</v>
      </c>
      <c r="F38" s="27"/>
      <c r="G38" s="20" t="s">
        <v>13</v>
      </c>
    </row>
    <row r="39" spans="1:7">
      <c r="A39" s="20" t="s">
        <v>41</v>
      </c>
      <c r="B39" s="20" t="s">
        <v>42</v>
      </c>
      <c r="C39" s="26">
        <v>1</v>
      </c>
      <c r="D39" s="27"/>
      <c r="E39" s="26">
        <v>1.74</v>
      </c>
      <c r="F39" s="27"/>
      <c r="G39" s="21">
        <f>C39*E39</f>
        <v>1.74</v>
      </c>
    </row>
    <row r="40" spans="1:7">
      <c r="A40" s="20" t="s">
        <v>43</v>
      </c>
      <c r="B40" s="20" t="s">
        <v>44</v>
      </c>
      <c r="C40" s="26">
        <v>3</v>
      </c>
      <c r="D40" s="27"/>
      <c r="E40" s="26">
        <v>0.75</v>
      </c>
      <c r="F40" s="27"/>
      <c r="G40" s="21">
        <f>C40*E40</f>
        <v>2.25</v>
      </c>
    </row>
    <row r="41" ht="17.25" spans="1:7">
      <c r="A41" s="20" t="s">
        <v>16</v>
      </c>
      <c r="B41" s="34"/>
      <c r="C41" s="26"/>
      <c r="D41" s="27"/>
      <c r="E41" s="26"/>
      <c r="F41" s="27"/>
      <c r="G41" s="23">
        <f>SUM(G39:G40)</f>
        <v>3.99</v>
      </c>
    </row>
    <row r="42" spans="1:7">
      <c r="A42" s="14" t="s">
        <v>45</v>
      </c>
      <c r="B42" s="15"/>
      <c r="C42" s="15"/>
      <c r="D42" s="15"/>
      <c r="E42" s="15"/>
      <c r="F42" s="15"/>
      <c r="G42" s="16"/>
    </row>
    <row r="43" spans="1:7">
      <c r="A43" s="35" t="s">
        <v>46</v>
      </c>
      <c r="B43" s="36"/>
      <c r="C43" s="36"/>
      <c r="D43" s="36"/>
      <c r="E43" s="15"/>
      <c r="F43" s="15"/>
      <c r="G43" s="16"/>
    </row>
    <row r="44" spans="1:7">
      <c r="A44" s="37" t="s">
        <v>47</v>
      </c>
      <c r="B44" s="37" t="s">
        <v>48</v>
      </c>
      <c r="C44" s="37" t="s">
        <v>49</v>
      </c>
      <c r="D44" s="38"/>
      <c r="E44" s="39" t="s">
        <v>50</v>
      </c>
      <c r="F44" s="27"/>
      <c r="G44" s="20" t="s">
        <v>13</v>
      </c>
    </row>
    <row r="45" spans="1:7">
      <c r="A45" s="20" t="s">
        <v>51</v>
      </c>
      <c r="B45" s="20">
        <v>180000</v>
      </c>
      <c r="C45" s="52">
        <v>5</v>
      </c>
      <c r="D45" s="38"/>
      <c r="E45" s="40">
        <v>2.5</v>
      </c>
      <c r="F45" s="41"/>
      <c r="G45" s="21">
        <f t="shared" ref="G45:G52" si="1">IFERROR(B45/C45/12/22/8*E45,0)</f>
        <v>42.6136363636364</v>
      </c>
    </row>
    <row r="46" spans="1:7">
      <c r="A46" s="20" t="s">
        <v>77</v>
      </c>
      <c r="B46" s="20">
        <v>138000</v>
      </c>
      <c r="C46" s="26">
        <v>5</v>
      </c>
      <c r="D46" s="27"/>
      <c r="E46" s="40">
        <v>2.5</v>
      </c>
      <c r="F46" s="41"/>
      <c r="G46" s="21">
        <f t="shared" si="1"/>
        <v>32.6704545454545</v>
      </c>
    </row>
    <row r="47" spans="1:7">
      <c r="A47" s="26" t="s">
        <v>92</v>
      </c>
      <c r="B47" s="20">
        <v>88500</v>
      </c>
      <c r="C47" s="26">
        <v>5</v>
      </c>
      <c r="D47" s="27"/>
      <c r="E47" s="40">
        <v>2.5</v>
      </c>
      <c r="F47" s="41"/>
      <c r="G47" s="21">
        <f t="shared" si="1"/>
        <v>20.9517045454545</v>
      </c>
    </row>
    <row r="48" spans="1:7">
      <c r="A48" s="26" t="s">
        <v>86</v>
      </c>
      <c r="B48" s="20">
        <v>1188</v>
      </c>
      <c r="C48" s="26">
        <v>5</v>
      </c>
      <c r="D48" s="27"/>
      <c r="E48" s="40">
        <v>2.5</v>
      </c>
      <c r="F48" s="41"/>
      <c r="G48" s="21">
        <f t="shared" si="1"/>
        <v>0.28125</v>
      </c>
    </row>
    <row r="49" spans="1:7">
      <c r="A49" s="26" t="s">
        <v>52</v>
      </c>
      <c r="B49" s="20">
        <v>4000</v>
      </c>
      <c r="C49" s="26">
        <v>5</v>
      </c>
      <c r="D49" s="27"/>
      <c r="E49" s="40">
        <v>2.5</v>
      </c>
      <c r="F49" s="41"/>
      <c r="G49" s="21">
        <f t="shared" si="1"/>
        <v>0.946969696969697</v>
      </c>
    </row>
    <row r="50" spans="1:7">
      <c r="A50" s="26" t="s">
        <v>53</v>
      </c>
      <c r="B50" s="20">
        <v>3550</v>
      </c>
      <c r="C50" s="26">
        <v>5</v>
      </c>
      <c r="D50" s="27"/>
      <c r="E50" s="40">
        <v>2.5</v>
      </c>
      <c r="F50" s="41"/>
      <c r="G50" s="21">
        <f t="shared" si="1"/>
        <v>0.840435606060606</v>
      </c>
    </row>
    <row r="51" spans="1:7">
      <c r="A51" s="26" t="s">
        <v>87</v>
      </c>
      <c r="B51" s="20">
        <v>5000</v>
      </c>
      <c r="C51" s="26">
        <v>5</v>
      </c>
      <c r="D51" s="27"/>
      <c r="E51" s="40">
        <v>2.5</v>
      </c>
      <c r="F51" s="41"/>
      <c r="G51" s="21">
        <f t="shared" si="1"/>
        <v>1.18371212121212</v>
      </c>
    </row>
    <row r="52" spans="1:7">
      <c r="A52" s="26" t="s">
        <v>263</v>
      </c>
      <c r="B52" s="20">
        <v>449000</v>
      </c>
      <c r="C52" s="26">
        <v>5</v>
      </c>
      <c r="D52" s="27"/>
      <c r="E52" s="40">
        <v>2.5</v>
      </c>
      <c r="F52" s="41"/>
      <c r="G52" s="21">
        <f t="shared" si="1"/>
        <v>106.297348484848</v>
      </c>
    </row>
    <row r="53" ht="17.25" spans="1:7">
      <c r="A53" s="26" t="s">
        <v>16</v>
      </c>
      <c r="B53" s="34"/>
      <c r="C53" s="26"/>
      <c r="D53" s="27"/>
      <c r="E53" s="39"/>
      <c r="F53" s="27"/>
      <c r="G53" s="23">
        <f>SUM(G45:G52)</f>
        <v>205.785511363636</v>
      </c>
    </row>
    <row r="54" spans="1:7">
      <c r="A54" s="42" t="s">
        <v>54</v>
      </c>
      <c r="B54" s="43"/>
      <c r="C54" s="43"/>
      <c r="D54" s="43"/>
      <c r="E54" s="43"/>
      <c r="F54" s="43"/>
      <c r="G54" s="44"/>
    </row>
    <row r="55" ht="30" spans="1:7">
      <c r="A55" s="17" t="s">
        <v>35</v>
      </c>
      <c r="B55" s="17" t="s">
        <v>48</v>
      </c>
      <c r="C55" s="18" t="s">
        <v>55</v>
      </c>
      <c r="D55" s="17" t="s">
        <v>56</v>
      </c>
      <c r="E55" s="17" t="s">
        <v>49</v>
      </c>
      <c r="F55" s="17" t="s">
        <v>50</v>
      </c>
      <c r="G55" s="17" t="s">
        <v>13</v>
      </c>
    </row>
    <row r="56" ht="15" spans="1:7">
      <c r="A56" s="20" t="s">
        <v>88</v>
      </c>
      <c r="B56" s="45">
        <v>46244103.63</v>
      </c>
      <c r="C56" s="20">
        <v>13777</v>
      </c>
      <c r="D56" s="20">
        <v>580</v>
      </c>
      <c r="E56" s="20">
        <v>50</v>
      </c>
      <c r="F56" s="20">
        <v>2.5</v>
      </c>
      <c r="G56" s="21">
        <f>IFERROR(B56/C56/E56/12/22/8*D56*F56,0)</f>
        <v>46.0899027086069</v>
      </c>
    </row>
    <row r="57" ht="17.25" spans="1:7">
      <c r="A57" s="20" t="s">
        <v>16</v>
      </c>
      <c r="B57" s="20"/>
      <c r="C57" s="20"/>
      <c r="D57" s="20"/>
      <c r="E57" s="20"/>
      <c r="F57" s="20"/>
      <c r="G57" s="33">
        <f>SUM(G56:G56)</f>
        <v>46.0899027086069</v>
      </c>
    </row>
    <row r="58" ht="15" spans="1:7">
      <c r="A58" s="24" t="s">
        <v>58</v>
      </c>
      <c r="B58" s="24"/>
      <c r="C58" s="24"/>
      <c r="D58" s="24"/>
      <c r="E58" s="24"/>
      <c r="F58" s="24"/>
      <c r="G58" s="24"/>
    </row>
    <row r="59" spans="1:7">
      <c r="A59" s="14" t="s">
        <v>59</v>
      </c>
      <c r="B59" s="15"/>
      <c r="C59" s="15"/>
      <c r="D59" s="15"/>
      <c r="E59" s="15"/>
      <c r="F59" s="16"/>
      <c r="G59" s="21">
        <f>(G9+G17+G32+G41+G53+G57)*G60</f>
        <v>526.437974533004</v>
      </c>
    </row>
    <row r="60" spans="1:7">
      <c r="A60" s="14" t="s">
        <v>60</v>
      </c>
      <c r="B60" s="15"/>
      <c r="C60" s="15"/>
      <c r="D60" s="15"/>
      <c r="E60" s="15"/>
      <c r="F60" s="16"/>
      <c r="G60" s="28">
        <v>0.18</v>
      </c>
    </row>
    <row r="61" spans="1:7">
      <c r="A61" s="46" t="s">
        <v>61</v>
      </c>
      <c r="B61" s="47"/>
      <c r="C61" s="47"/>
      <c r="D61" s="47"/>
      <c r="E61" s="47"/>
      <c r="F61" s="48"/>
      <c r="G61" s="28">
        <f>G62</f>
        <v>0.16</v>
      </c>
    </row>
    <row r="62" spans="1:7">
      <c r="A62" s="14" t="s">
        <v>62</v>
      </c>
      <c r="B62" s="15"/>
      <c r="C62" s="15"/>
      <c r="D62" s="15"/>
      <c r="E62" s="15"/>
      <c r="F62" s="16"/>
      <c r="G62" s="28">
        <v>0.16</v>
      </c>
    </row>
    <row r="63" ht="17.25" spans="1:7">
      <c r="A63" s="49" t="s">
        <v>16</v>
      </c>
      <c r="B63" s="50"/>
      <c r="C63" s="50"/>
      <c r="D63" s="50"/>
      <c r="E63" s="50"/>
      <c r="F63" s="51"/>
      <c r="G63" s="33">
        <f>G59+G61</f>
        <v>526.597974533004</v>
      </c>
    </row>
    <row r="64" ht="17.25" spans="1:7">
      <c r="A64" s="14" t="s">
        <v>63</v>
      </c>
      <c r="B64" s="15"/>
      <c r="C64" s="15"/>
      <c r="D64" s="15"/>
      <c r="E64" s="15"/>
      <c r="F64" s="16"/>
      <c r="G64" s="23">
        <f>G9+G17+G32+G41+G53+G57+G63</f>
        <v>3451.25338860525</v>
      </c>
    </row>
    <row r="65" ht="15" spans="1:7">
      <c r="A65" s="46" t="s">
        <v>64</v>
      </c>
      <c r="B65" s="47"/>
      <c r="C65" s="47"/>
      <c r="D65" s="47"/>
      <c r="E65" s="47"/>
      <c r="F65" s="47"/>
      <c r="G65" s="48"/>
    </row>
  </sheetData>
  <mergeCells count="102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A18:G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C30:D30"/>
    <mergeCell ref="E30:F30"/>
    <mergeCell ref="C31:D31"/>
    <mergeCell ref="E31:F31"/>
    <mergeCell ref="C32:D32"/>
    <mergeCell ref="E32:F32"/>
    <mergeCell ref="A33:G33"/>
    <mergeCell ref="C34:D34"/>
    <mergeCell ref="E34:F34"/>
    <mergeCell ref="C35:D35"/>
    <mergeCell ref="E35:F35"/>
    <mergeCell ref="C36:D36"/>
    <mergeCell ref="E36:F36"/>
    <mergeCell ref="A37:G37"/>
    <mergeCell ref="C38:D38"/>
    <mergeCell ref="E38:F38"/>
    <mergeCell ref="C39:D39"/>
    <mergeCell ref="E39:F39"/>
    <mergeCell ref="C40:D40"/>
    <mergeCell ref="E40:F40"/>
    <mergeCell ref="C41:D41"/>
    <mergeCell ref="E41:F41"/>
    <mergeCell ref="A42:G42"/>
    <mergeCell ref="A43:G43"/>
    <mergeCell ref="C44:D44"/>
    <mergeCell ref="E44:F44"/>
    <mergeCell ref="C45:D45"/>
    <mergeCell ref="E45:F45"/>
    <mergeCell ref="C46:D46"/>
    <mergeCell ref="E46:F46"/>
    <mergeCell ref="C47:D47"/>
    <mergeCell ref="E47:F47"/>
    <mergeCell ref="C48:D48"/>
    <mergeCell ref="E48:F48"/>
    <mergeCell ref="C49:D49"/>
    <mergeCell ref="E49:F49"/>
    <mergeCell ref="C50:D50"/>
    <mergeCell ref="E50:F50"/>
    <mergeCell ref="C51:D51"/>
    <mergeCell ref="E51:F51"/>
    <mergeCell ref="C52:D52"/>
    <mergeCell ref="E52:F52"/>
    <mergeCell ref="C53:D53"/>
    <mergeCell ref="E53:F53"/>
    <mergeCell ref="A54:G54"/>
    <mergeCell ref="A58:G58"/>
    <mergeCell ref="A59:F59"/>
    <mergeCell ref="A60:F60"/>
    <mergeCell ref="A61:F61"/>
    <mergeCell ref="A62:F62"/>
    <mergeCell ref="A63:F63"/>
    <mergeCell ref="A64:F64"/>
    <mergeCell ref="A65:G65"/>
  </mergeCells>
  <pageMargins left="0.7" right="0.7" top="0.354166666666667" bottom="0.354166666666667" header="0.3" footer="0.3"/>
  <pageSetup paperSize="9" scale="70" orientation="portrait"/>
  <headerFooter/>
  <legacyDrawing r:id="rId2"/>
</worksheet>
</file>

<file path=xl/worksheets/sheet9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50"/>
  <sheetViews>
    <sheetView topLeftCell="A35" workbookViewId="0">
      <selection activeCell="A51" sqref="$A51:$XFD61"/>
    </sheetView>
  </sheetViews>
  <sheetFormatPr defaultColWidth="8.75" defaultRowHeight="16.5"/>
  <cols>
    <col min="1" max="1" width="13.3666666666667" style="1" customWidth="1"/>
    <col min="2" max="2" width="16" style="1" customWidth="1"/>
    <col min="3" max="3" width="10.8666666666667" style="1" customWidth="1"/>
    <col min="4" max="4" width="10.3666666666667" style="1" customWidth="1"/>
    <col min="5" max="5" width="11.3666666666667" style="1" customWidth="1"/>
    <col min="6" max="6" width="11.1333333333333" style="1" customWidth="1"/>
    <col min="7" max="7" width="15.1333333333333" style="1" customWidth="1"/>
    <col min="8" max="8" width="8.75" style="1"/>
    <col min="9" max="9" width="10.25" style="1" customWidth="1"/>
    <col min="10" max="11" width="8.75" style="1"/>
    <col min="12" max="12" width="9" style="1" customWidth="1"/>
    <col min="13" max="16384" width="8.75" style="1"/>
  </cols>
  <sheetData>
    <row r="1" spans="1:12">
      <c r="A1" s="1" t="s">
        <v>0</v>
      </c>
    </row>
    <row r="2" ht="25.5" customHeight="1" spans="1:12">
      <c r="A2" s="2" t="s">
        <v>1</v>
      </c>
      <c r="B2" s="2"/>
      <c r="C2" s="2"/>
      <c r="D2" s="2"/>
      <c r="E2" s="2"/>
      <c r="F2" s="2"/>
      <c r="G2" s="2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5"/>
      <c r="D3" s="5"/>
      <c r="E3" s="5"/>
      <c r="F3" s="5"/>
      <c r="G3" s="6"/>
      <c r="H3" s="7"/>
      <c r="I3" s="7"/>
      <c r="J3" s="7"/>
      <c r="K3" s="7"/>
    </row>
    <row r="4" spans="1:12">
      <c r="A4" s="8" t="s">
        <v>4</v>
      </c>
      <c r="B4" s="9" t="s">
        <v>286</v>
      </c>
      <c r="C4" s="10" t="s">
        <v>6</v>
      </c>
      <c r="D4" s="11" t="s">
        <v>287</v>
      </c>
      <c r="E4" s="11"/>
      <c r="F4" s="11"/>
      <c r="G4" s="12"/>
      <c r="H4" s="13"/>
      <c r="I4" s="13"/>
      <c r="J4" s="13"/>
      <c r="K4" s="13"/>
    </row>
    <row r="5" ht="16.15" customHeight="1" spans="1:12">
      <c r="A5" s="14" t="s">
        <v>8</v>
      </c>
      <c r="B5" s="15"/>
      <c r="C5" s="15"/>
      <c r="D5" s="15"/>
      <c r="E5" s="15"/>
      <c r="F5" s="15"/>
      <c r="G5" s="16"/>
    </row>
    <row r="6" ht="15" spans="1:12">
      <c r="A6" s="17" t="s">
        <v>9</v>
      </c>
      <c r="B6" s="17" t="s">
        <v>10</v>
      </c>
      <c r="C6" s="18" t="s">
        <v>11</v>
      </c>
      <c r="D6" s="19"/>
      <c r="E6" s="18" t="s">
        <v>12</v>
      </c>
      <c r="F6" s="19"/>
      <c r="G6" s="17" t="s">
        <v>13</v>
      </c>
    </row>
    <row r="7" ht="16.15" customHeight="1" spans="1:12">
      <c r="A7" s="20" t="s">
        <v>14</v>
      </c>
      <c r="B7" s="20">
        <v>2</v>
      </c>
      <c r="C7" s="18">
        <v>1</v>
      </c>
      <c r="D7" s="19"/>
      <c r="E7" s="18">
        <v>96.35</v>
      </c>
      <c r="F7" s="19"/>
      <c r="G7" s="21">
        <f>B7*C7*E7</f>
        <v>192.7</v>
      </c>
    </row>
    <row r="8" ht="16.15" customHeight="1" spans="1:12">
      <c r="A8" s="20" t="s">
        <v>15</v>
      </c>
      <c r="B8" s="20">
        <v>2</v>
      </c>
      <c r="C8" s="18">
        <v>1</v>
      </c>
      <c r="D8" s="19"/>
      <c r="E8" s="18">
        <v>206.68</v>
      </c>
      <c r="F8" s="19"/>
      <c r="G8" s="21">
        <f>B8*C8*E8</f>
        <v>413.36</v>
      </c>
    </row>
    <row r="9" ht="16.15" customHeight="1" spans="1:12">
      <c r="A9" s="20" t="s">
        <v>16</v>
      </c>
      <c r="B9" s="20"/>
      <c r="C9" s="18"/>
      <c r="D9" s="19"/>
      <c r="E9" s="18"/>
      <c r="F9" s="19"/>
      <c r="G9" s="23">
        <f>SUM(G7:G8)</f>
        <v>606.06</v>
      </c>
    </row>
    <row r="10" ht="16.15" customHeight="1" spans="1:12">
      <c r="A10" s="24" t="s">
        <v>17</v>
      </c>
      <c r="B10" s="24"/>
      <c r="C10" s="24"/>
      <c r="D10" s="24"/>
      <c r="E10" s="24"/>
      <c r="F10" s="24"/>
      <c r="G10" s="24"/>
    </row>
    <row r="11" ht="16.15" customHeight="1" spans="1:12">
      <c r="A11" s="25" t="s">
        <v>18</v>
      </c>
      <c r="B11" s="25"/>
      <c r="C11" s="25"/>
      <c r="D11" s="25"/>
      <c r="E11" s="25"/>
      <c r="F11" s="25"/>
      <c r="G11" s="25"/>
    </row>
    <row r="12" ht="16.15" customHeight="1" spans="1:12">
      <c r="A12" s="20" t="s">
        <v>19</v>
      </c>
      <c r="B12" s="20" t="s">
        <v>20</v>
      </c>
      <c r="C12" s="26" t="s">
        <v>21</v>
      </c>
      <c r="D12" s="27"/>
      <c r="E12" s="26" t="s">
        <v>22</v>
      </c>
      <c r="F12" s="27"/>
      <c r="G12" s="20" t="s">
        <v>13</v>
      </c>
    </row>
    <row r="13" ht="17.25" spans="1:12">
      <c r="A13" s="20"/>
      <c r="B13" s="22"/>
      <c r="C13" s="26"/>
      <c r="D13" s="27"/>
      <c r="E13" s="26"/>
      <c r="F13" s="27"/>
      <c r="G13" s="28">
        <f>C13*E13</f>
        <v>0</v>
      </c>
    </row>
    <row r="14" ht="17.25" spans="1:12">
      <c r="A14" s="20" t="s">
        <v>16</v>
      </c>
      <c r="B14" s="22"/>
      <c r="C14" s="26"/>
      <c r="D14" s="27"/>
      <c r="E14" s="26"/>
      <c r="F14" s="27"/>
      <c r="G14" s="23">
        <f>SUM(G13:G13)</f>
        <v>0</v>
      </c>
    </row>
    <row r="15" spans="1:12">
      <c r="A15" s="14" t="s">
        <v>23</v>
      </c>
      <c r="B15" s="15"/>
      <c r="C15" s="15"/>
      <c r="D15" s="15"/>
      <c r="E15" s="15"/>
      <c r="F15" s="15"/>
      <c r="G15" s="16"/>
    </row>
    <row r="16" spans="1:12">
      <c r="A16" s="20" t="s">
        <v>19</v>
      </c>
      <c r="B16" s="20" t="s">
        <v>20</v>
      </c>
      <c r="C16" s="26" t="s">
        <v>21</v>
      </c>
      <c r="D16" s="27"/>
      <c r="E16" s="26" t="s">
        <v>22</v>
      </c>
      <c r="F16" s="27"/>
      <c r="G16" s="20" t="s">
        <v>13</v>
      </c>
    </row>
    <row r="17" ht="17.25" spans="1:7">
      <c r="A17" s="29"/>
      <c r="B17" s="30"/>
      <c r="C17" s="26"/>
      <c r="D17" s="27"/>
      <c r="E17" s="31"/>
      <c r="F17" s="32"/>
      <c r="G17" s="28">
        <f>C17*E17</f>
        <v>0</v>
      </c>
    </row>
    <row r="18" ht="17.25" spans="1:7">
      <c r="A18" s="29" t="s">
        <v>16</v>
      </c>
      <c r="B18" s="30"/>
      <c r="C18" s="31"/>
      <c r="D18" s="32"/>
      <c r="E18" s="31"/>
      <c r="F18" s="32"/>
      <c r="G18" s="33">
        <f>SUM(G17:G17)</f>
        <v>0</v>
      </c>
    </row>
    <row r="19" spans="1:7">
      <c r="A19" s="24" t="s">
        <v>34</v>
      </c>
      <c r="B19" s="24"/>
      <c r="C19" s="24"/>
      <c r="D19" s="24"/>
      <c r="E19" s="24"/>
      <c r="F19" s="24"/>
      <c r="G19" s="24"/>
    </row>
    <row r="20" ht="15" spans="1:7">
      <c r="A20" s="20" t="s">
        <v>35</v>
      </c>
      <c r="B20" s="20" t="s">
        <v>36</v>
      </c>
      <c r="C20" s="26" t="s">
        <v>21</v>
      </c>
      <c r="D20" s="27"/>
      <c r="E20" s="26" t="s">
        <v>37</v>
      </c>
      <c r="F20" s="27"/>
      <c r="G20" s="20" t="s">
        <v>38</v>
      </c>
    </row>
    <row r="21" ht="17.25" spans="1:7">
      <c r="A21" s="20"/>
      <c r="B21" s="22"/>
      <c r="C21" s="26"/>
      <c r="D21" s="27"/>
      <c r="E21" s="26"/>
      <c r="F21" s="27"/>
      <c r="G21" s="23">
        <f>C21*E21</f>
        <v>0</v>
      </c>
    </row>
    <row r="22" ht="17.25" spans="1:7">
      <c r="A22" s="20" t="s">
        <v>16</v>
      </c>
      <c r="B22" s="22"/>
      <c r="C22" s="26"/>
      <c r="D22" s="27"/>
      <c r="E22" s="26"/>
      <c r="F22" s="27"/>
      <c r="G22" s="23">
        <f>SUM(G21:G21)</f>
        <v>0</v>
      </c>
    </row>
    <row r="23" spans="1:7">
      <c r="A23" s="14" t="s">
        <v>39</v>
      </c>
      <c r="B23" s="15"/>
      <c r="C23" s="15"/>
      <c r="D23" s="15"/>
      <c r="E23" s="15"/>
      <c r="F23" s="15"/>
      <c r="G23" s="16"/>
    </row>
    <row r="24" spans="1:7">
      <c r="A24" s="20" t="s">
        <v>35</v>
      </c>
      <c r="B24" s="20" t="s">
        <v>36</v>
      </c>
      <c r="C24" s="26" t="s">
        <v>40</v>
      </c>
      <c r="D24" s="27"/>
      <c r="E24" s="26" t="s">
        <v>22</v>
      </c>
      <c r="F24" s="27"/>
      <c r="G24" s="20" t="s">
        <v>13</v>
      </c>
    </row>
    <row r="25" spans="1:7">
      <c r="A25" s="20" t="s">
        <v>41</v>
      </c>
      <c r="B25" s="20" t="s">
        <v>42</v>
      </c>
      <c r="C25" s="26">
        <v>1</v>
      </c>
      <c r="D25" s="27"/>
      <c r="E25" s="26">
        <v>1.74</v>
      </c>
      <c r="F25" s="27"/>
      <c r="G25" s="21">
        <f>C25*E25</f>
        <v>1.74</v>
      </c>
    </row>
    <row r="26" spans="1:7">
      <c r="A26" s="20" t="s">
        <v>43</v>
      </c>
      <c r="B26" s="20" t="s">
        <v>44</v>
      </c>
      <c r="C26" s="26">
        <v>3</v>
      </c>
      <c r="D26" s="27"/>
      <c r="E26" s="26">
        <v>0.75</v>
      </c>
      <c r="F26" s="27"/>
      <c r="G26" s="21">
        <f>C26*E26</f>
        <v>2.25</v>
      </c>
    </row>
    <row r="27" ht="17.25" spans="1:7">
      <c r="A27" s="20" t="s">
        <v>16</v>
      </c>
      <c r="B27" s="34"/>
      <c r="C27" s="26"/>
      <c r="D27" s="27"/>
      <c r="E27" s="26"/>
      <c r="F27" s="27"/>
      <c r="G27" s="23">
        <f>SUM(G25:G26)</f>
        <v>3.99</v>
      </c>
    </row>
    <row r="28" spans="1:7">
      <c r="A28" s="14" t="s">
        <v>45</v>
      </c>
      <c r="B28" s="15"/>
      <c r="C28" s="15"/>
      <c r="D28" s="15"/>
      <c r="E28" s="15"/>
      <c r="F28" s="15"/>
      <c r="G28" s="16"/>
    </row>
    <row r="29" spans="1:7">
      <c r="A29" s="35" t="s">
        <v>46</v>
      </c>
      <c r="B29" s="36"/>
      <c r="C29" s="36"/>
      <c r="D29" s="36"/>
      <c r="E29" s="15"/>
      <c r="F29" s="15"/>
      <c r="G29" s="16"/>
    </row>
    <row r="30" spans="1:7">
      <c r="A30" s="37" t="s">
        <v>47</v>
      </c>
      <c r="B30" s="37" t="s">
        <v>48</v>
      </c>
      <c r="C30" s="37" t="s">
        <v>49</v>
      </c>
      <c r="D30" s="38"/>
      <c r="E30" s="39" t="s">
        <v>50</v>
      </c>
      <c r="F30" s="27"/>
      <c r="G30" s="20" t="s">
        <v>13</v>
      </c>
    </row>
    <row r="31" spans="1:7">
      <c r="A31" s="20" t="s">
        <v>51</v>
      </c>
      <c r="B31" s="20">
        <v>180000</v>
      </c>
      <c r="C31" s="52">
        <v>5</v>
      </c>
      <c r="D31" s="38"/>
      <c r="E31" s="40">
        <v>1</v>
      </c>
      <c r="F31" s="41"/>
      <c r="G31" s="21">
        <f t="shared" ref="G31:G37" si="0">IFERROR(B31/C31/12/22/8*E31,0)</f>
        <v>17.0454545454545</v>
      </c>
    </row>
    <row r="32" spans="1:7">
      <c r="A32" s="20" t="s">
        <v>77</v>
      </c>
      <c r="B32" s="20">
        <v>138000</v>
      </c>
      <c r="C32" s="26">
        <v>5</v>
      </c>
      <c r="D32" s="27"/>
      <c r="E32" s="39">
        <v>1</v>
      </c>
      <c r="F32" s="27"/>
      <c r="G32" s="21">
        <f t="shared" si="0"/>
        <v>13.0681818181818</v>
      </c>
    </row>
    <row r="33" spans="1:7">
      <c r="A33" s="26" t="s">
        <v>92</v>
      </c>
      <c r="B33" s="20">
        <v>88500</v>
      </c>
      <c r="C33" s="26">
        <v>5</v>
      </c>
      <c r="D33" s="27"/>
      <c r="E33" s="39">
        <v>1</v>
      </c>
      <c r="F33" s="27"/>
      <c r="G33" s="21">
        <f t="shared" si="0"/>
        <v>8.38068181818182</v>
      </c>
    </row>
    <row r="34" spans="1:7">
      <c r="A34" s="26" t="s">
        <v>86</v>
      </c>
      <c r="B34" s="20">
        <v>1188</v>
      </c>
      <c r="C34" s="26">
        <v>5</v>
      </c>
      <c r="D34" s="27"/>
      <c r="E34" s="39">
        <v>1</v>
      </c>
      <c r="F34" s="27"/>
      <c r="G34" s="21">
        <f t="shared" si="0"/>
        <v>0.1125</v>
      </c>
    </row>
    <row r="35" spans="1:7">
      <c r="A35" s="26" t="s">
        <v>52</v>
      </c>
      <c r="B35" s="20">
        <v>4000</v>
      </c>
      <c r="C35" s="26">
        <v>5</v>
      </c>
      <c r="D35" s="27"/>
      <c r="E35" s="39">
        <v>1</v>
      </c>
      <c r="F35" s="27"/>
      <c r="G35" s="21">
        <f t="shared" si="0"/>
        <v>0.378787878787879</v>
      </c>
    </row>
    <row r="36" spans="1:7">
      <c r="A36" s="26" t="s">
        <v>53</v>
      </c>
      <c r="B36" s="20">
        <v>3550</v>
      </c>
      <c r="C36" s="26">
        <v>5</v>
      </c>
      <c r="D36" s="27"/>
      <c r="E36" s="39">
        <v>1</v>
      </c>
      <c r="F36" s="27"/>
      <c r="G36" s="21">
        <f t="shared" si="0"/>
        <v>0.336174242424242</v>
      </c>
    </row>
    <row r="37" spans="1:7">
      <c r="A37" s="26" t="s">
        <v>87</v>
      </c>
      <c r="B37" s="20">
        <v>5000</v>
      </c>
      <c r="C37" s="26">
        <v>5</v>
      </c>
      <c r="D37" s="27"/>
      <c r="E37" s="39">
        <v>1</v>
      </c>
      <c r="F37" s="27"/>
      <c r="G37" s="21">
        <f t="shared" si="0"/>
        <v>0.473484848484848</v>
      </c>
    </row>
    <row r="38" ht="17.25" spans="1:7">
      <c r="A38" s="26" t="s">
        <v>16</v>
      </c>
      <c r="B38" s="34"/>
      <c r="C38" s="26"/>
      <c r="D38" s="27"/>
      <c r="E38" s="39"/>
      <c r="F38" s="27"/>
      <c r="G38" s="23">
        <f>SUM(G31:G37)</f>
        <v>39.7952651515152</v>
      </c>
    </row>
    <row r="39" spans="1:7">
      <c r="A39" s="42" t="s">
        <v>54</v>
      </c>
      <c r="B39" s="43"/>
      <c r="C39" s="43"/>
      <c r="D39" s="43"/>
      <c r="E39" s="43"/>
      <c r="F39" s="43"/>
      <c r="G39" s="44"/>
    </row>
    <row r="40" ht="30" spans="1:7">
      <c r="A40" s="17" t="s">
        <v>35</v>
      </c>
      <c r="B40" s="17" t="s">
        <v>48</v>
      </c>
      <c r="C40" s="18" t="s">
        <v>55</v>
      </c>
      <c r="D40" s="17" t="s">
        <v>56</v>
      </c>
      <c r="E40" s="17" t="s">
        <v>49</v>
      </c>
      <c r="F40" s="17" t="s">
        <v>50</v>
      </c>
      <c r="G40" s="17" t="s">
        <v>13</v>
      </c>
    </row>
    <row r="41" ht="15" spans="1:7">
      <c r="A41" s="20" t="s">
        <v>88</v>
      </c>
      <c r="B41" s="45">
        <v>46244103.63</v>
      </c>
      <c r="C41" s="20">
        <v>13777</v>
      </c>
      <c r="D41" s="20">
        <v>580</v>
      </c>
      <c r="E41" s="20">
        <v>50</v>
      </c>
      <c r="F41" s="20">
        <v>1</v>
      </c>
      <c r="G41" s="21">
        <f>IFERROR(B41/C41/E41/12/22/8*D41*F41,0)</f>
        <v>18.4359610834428</v>
      </c>
    </row>
    <row r="42" ht="17.25" spans="1:7">
      <c r="A42" s="20" t="s">
        <v>16</v>
      </c>
      <c r="B42" s="20"/>
      <c r="C42" s="20"/>
      <c r="D42" s="20"/>
      <c r="E42" s="20"/>
      <c r="F42" s="20"/>
      <c r="G42" s="33">
        <f>SUM(G41:G41)</f>
        <v>18.4359610834428</v>
      </c>
    </row>
    <row r="43" ht="15" spans="1:7">
      <c r="A43" s="24" t="s">
        <v>58</v>
      </c>
      <c r="B43" s="24"/>
      <c r="C43" s="24"/>
      <c r="D43" s="24"/>
      <c r="E43" s="24"/>
      <c r="F43" s="24"/>
      <c r="G43" s="24"/>
    </row>
    <row r="44" spans="1:7">
      <c r="A44" s="14" t="s">
        <v>59</v>
      </c>
      <c r="B44" s="15"/>
      <c r="C44" s="15"/>
      <c r="D44" s="15"/>
      <c r="E44" s="15"/>
      <c r="F44" s="16"/>
      <c r="G44" s="21">
        <f>(G9+G14+G18+G27+G38+G42)*G45</f>
        <v>120.290620722292</v>
      </c>
    </row>
    <row r="45" spans="1:7">
      <c r="A45" s="14" t="s">
        <v>60</v>
      </c>
      <c r="B45" s="15"/>
      <c r="C45" s="15"/>
      <c r="D45" s="15"/>
      <c r="E45" s="15"/>
      <c r="F45" s="16"/>
      <c r="G45" s="28">
        <v>0.18</v>
      </c>
    </row>
    <row r="46" spans="1:7">
      <c r="A46" s="46" t="s">
        <v>61</v>
      </c>
      <c r="B46" s="47"/>
      <c r="C46" s="47"/>
      <c r="D46" s="47"/>
      <c r="E46" s="47"/>
      <c r="F46" s="48"/>
      <c r="G46" s="28">
        <f>G47</f>
        <v>0.16</v>
      </c>
    </row>
    <row r="47" spans="1:7">
      <c r="A47" s="14" t="s">
        <v>62</v>
      </c>
      <c r="B47" s="15"/>
      <c r="C47" s="15"/>
      <c r="D47" s="15"/>
      <c r="E47" s="15"/>
      <c r="F47" s="16"/>
      <c r="G47" s="28">
        <v>0.16</v>
      </c>
    </row>
    <row r="48" ht="17.25" spans="1:7">
      <c r="A48" s="49" t="s">
        <v>16</v>
      </c>
      <c r="B48" s="50"/>
      <c r="C48" s="50"/>
      <c r="D48" s="50"/>
      <c r="E48" s="50"/>
      <c r="F48" s="51"/>
      <c r="G48" s="33">
        <f>G44+G46</f>
        <v>120.450620722292</v>
      </c>
    </row>
    <row r="49" ht="17.25" spans="1:7">
      <c r="A49" s="14" t="s">
        <v>63</v>
      </c>
      <c r="B49" s="15"/>
      <c r="C49" s="15"/>
      <c r="D49" s="15"/>
      <c r="E49" s="15"/>
      <c r="F49" s="16"/>
      <c r="G49" s="23">
        <f>G9+G14+G18+G27+G38+G42+G48</f>
        <v>788.73184695725</v>
      </c>
    </row>
    <row r="50" ht="15" spans="1:7">
      <c r="A50" s="46" t="s">
        <v>64</v>
      </c>
      <c r="B50" s="47"/>
      <c r="C50" s="47"/>
      <c r="D50" s="47"/>
      <c r="E50" s="47"/>
      <c r="F50" s="47"/>
      <c r="G50" s="48"/>
    </row>
  </sheetData>
  <mergeCells count="72">
    <mergeCell ref="A2:G2"/>
    <mergeCell ref="B3:G3"/>
    <mergeCell ref="D4:G4"/>
    <mergeCell ref="A5:G5"/>
    <mergeCell ref="C6:D6"/>
    <mergeCell ref="E6:F6"/>
    <mergeCell ref="C7:D7"/>
    <mergeCell ref="E7:F7"/>
    <mergeCell ref="C8:D8"/>
    <mergeCell ref="E8:F8"/>
    <mergeCell ref="C9:D9"/>
    <mergeCell ref="E9:F9"/>
    <mergeCell ref="A10:G10"/>
    <mergeCell ref="A11:G11"/>
    <mergeCell ref="C12:D12"/>
    <mergeCell ref="E12:F12"/>
    <mergeCell ref="C13:D13"/>
    <mergeCell ref="E13:F13"/>
    <mergeCell ref="C14:D14"/>
    <mergeCell ref="E14:F14"/>
    <mergeCell ref="A15:G15"/>
    <mergeCell ref="C16:D16"/>
    <mergeCell ref="E16:F16"/>
    <mergeCell ref="C17:D17"/>
    <mergeCell ref="E17:F17"/>
    <mergeCell ref="C18:D18"/>
    <mergeCell ref="E18:F18"/>
    <mergeCell ref="A19:G19"/>
    <mergeCell ref="C20:D20"/>
    <mergeCell ref="E20:F20"/>
    <mergeCell ref="C21:D21"/>
    <mergeCell ref="E21:F21"/>
    <mergeCell ref="C22:D22"/>
    <mergeCell ref="E22:F22"/>
    <mergeCell ref="A23:G23"/>
    <mergeCell ref="C24:D24"/>
    <mergeCell ref="E24:F24"/>
    <mergeCell ref="C25:D25"/>
    <mergeCell ref="E25:F25"/>
    <mergeCell ref="C26:D26"/>
    <mergeCell ref="E26:F26"/>
    <mergeCell ref="C27:D27"/>
    <mergeCell ref="E27:F27"/>
    <mergeCell ref="A28:G28"/>
    <mergeCell ref="A29:G29"/>
    <mergeCell ref="C30:D30"/>
    <mergeCell ref="E30:F30"/>
    <mergeCell ref="C31:D31"/>
    <mergeCell ref="E31:F31"/>
    <mergeCell ref="C32:D32"/>
    <mergeCell ref="E32:F32"/>
    <mergeCell ref="C33:D33"/>
    <mergeCell ref="E33:F33"/>
    <mergeCell ref="C34:D34"/>
    <mergeCell ref="E34:F34"/>
    <mergeCell ref="C35:D35"/>
    <mergeCell ref="E35:F35"/>
    <mergeCell ref="C36:D36"/>
    <mergeCell ref="E36:F36"/>
    <mergeCell ref="C37:D37"/>
    <mergeCell ref="E37:F37"/>
    <mergeCell ref="C38:D38"/>
    <mergeCell ref="E38:F38"/>
    <mergeCell ref="A39:G39"/>
    <mergeCell ref="A43:G43"/>
    <mergeCell ref="A44:F44"/>
    <mergeCell ref="A45:F45"/>
    <mergeCell ref="A46:F46"/>
    <mergeCell ref="A47:F47"/>
    <mergeCell ref="A48:F48"/>
    <mergeCell ref="A49:F49"/>
    <mergeCell ref="A50:G50"/>
  </mergeCells>
  <pageMargins left="0.7" right="0.7" top="0.75" bottom="0.75" header="0.3" footer="0.3"/>
  <pageSetup paperSize="9" scale="85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112</vt:i4>
      </vt:variant>
    </vt:vector>
  </HeadingPairs>
  <TitlesOfParts>
    <vt:vector size="112" baseType="lpstr">
      <vt:lpstr>美容注射费（眉间纹）</vt:lpstr>
      <vt:lpstr>美容注射费（鱼尾纹）</vt:lpstr>
      <vt:lpstr>美容注射费（额纹）</vt:lpstr>
      <vt:lpstr>美容注射费（鼻背纹）</vt:lpstr>
      <vt:lpstr>美容注射费（颈阔肌）</vt:lpstr>
      <vt:lpstr>美容注射费-特殊部位（加收）</vt:lpstr>
      <vt:lpstr>填充注射费</vt:lpstr>
      <vt:lpstr>溶解注射费</vt:lpstr>
      <vt:lpstr>减张美容缝合费（面部）</vt:lpstr>
      <vt:lpstr>减张美容缝合费（躯干）</vt:lpstr>
      <vt:lpstr>减张美容缝合费（面部）（每增加1厘米加收）</vt:lpstr>
      <vt:lpstr>减张美容缝合费（躯干）（每增加1厘米加收）</vt:lpstr>
      <vt:lpstr>除皱费</vt:lpstr>
      <vt:lpstr>除皱费-再次手术（加收）</vt:lpstr>
      <vt:lpstr>除皱费-浅表肌肉腱膜折叠（加收）</vt:lpstr>
      <vt:lpstr>凹陷瘢痕填充费</vt:lpstr>
      <vt:lpstr>眉上部整形费</vt:lpstr>
      <vt:lpstr>眉上部整形费-再次手术（加收）</vt:lpstr>
      <vt:lpstr>眉上部整形费-涉及真皮或肌肉（加收）</vt:lpstr>
      <vt:lpstr>眉上部整形费-眉再造（扩展）</vt:lpstr>
      <vt:lpstr>眉上部整形费-隆眉（扩展）</vt:lpstr>
      <vt:lpstr>眉上部整形费-眉下部整形（扩展）</vt:lpstr>
      <vt:lpstr>眼袋整形费</vt:lpstr>
      <vt:lpstr>眼袋整形费-睑板楔形切除（加收）</vt:lpstr>
      <vt:lpstr>眼袋整形费-再次手术（加收）</vt:lpstr>
      <vt:lpstr>重睑整形费</vt:lpstr>
      <vt:lpstr>重睑整形费-再次手术（加收）</vt:lpstr>
      <vt:lpstr>重睑整形费-上睑提肌腱膜调整（加收）</vt:lpstr>
      <vt:lpstr>重睑整形费-筋膜鞘异常（加收）</vt:lpstr>
      <vt:lpstr>眦整形费（单内眦）</vt:lpstr>
      <vt:lpstr>眦整形费（单外眦）</vt:lpstr>
      <vt:lpstr>眦整形费-再次手术（加收）</vt:lpstr>
      <vt:lpstr>酒窝整形费</vt:lpstr>
      <vt:lpstr>眶隔脂肪整形费</vt:lpstr>
      <vt:lpstr>眶隔脂肪整形费-再次手术（加收）</vt:lpstr>
      <vt:lpstr>耳垂整形费</vt:lpstr>
      <vt:lpstr>鼻部畸形整形费（整体）</vt:lpstr>
      <vt:lpstr>鼻部畸形整形费（整体）-再次手术（加收）</vt:lpstr>
      <vt:lpstr>鼻部畸形整形费（局部）</vt:lpstr>
      <vt:lpstr>鼻部畸形整形费（局部）再次手术（加收）</vt:lpstr>
      <vt:lpstr>隆鼻费</vt:lpstr>
      <vt:lpstr>隆鼻费-再次手术（加收）</vt:lpstr>
      <vt:lpstr>隆鼻费-自体组织移植（加收）</vt:lpstr>
      <vt:lpstr>鼻翼整形费</vt:lpstr>
      <vt:lpstr>鼻翼整形费-自体组织移植（加收）</vt:lpstr>
      <vt:lpstr>鼻翼整形费-鼻槛整形（扩展）</vt:lpstr>
      <vt:lpstr>鼻尖整形费</vt:lpstr>
      <vt:lpstr>鼻尖整形费-再次手术（加收）</vt:lpstr>
      <vt:lpstr>鼻尖整形费-自体组织移植（加收）</vt:lpstr>
      <vt:lpstr>鼻骨整形费</vt:lpstr>
      <vt:lpstr>鼻中隔整形费</vt:lpstr>
      <vt:lpstr>鼻中隔形费-自体组织移植（加收）</vt:lpstr>
      <vt:lpstr>鼻孔整形费</vt:lpstr>
      <vt:lpstr>鼻孔整形费-再次手术（加收）</vt:lpstr>
      <vt:lpstr>鼻底基整形费</vt:lpstr>
      <vt:lpstr>鼻底基整形费-自体组织移植（加收）</vt:lpstr>
      <vt:lpstr>红唇整形费</vt:lpstr>
      <vt:lpstr>红唇整形费-再次手术（加收）</vt:lpstr>
      <vt:lpstr>红唇整形费-红唇精细结构形态调整（加收）</vt:lpstr>
      <vt:lpstr>唇珠整形费</vt:lpstr>
      <vt:lpstr>唇珠整形费-再次手术（加收）</vt:lpstr>
      <vt:lpstr>人中整形费</vt:lpstr>
      <vt:lpstr>人中整形费-再次手术（加收）</vt:lpstr>
      <vt:lpstr>口角整形费</vt:lpstr>
      <vt:lpstr>口角整形费-再次手术（加收）</vt:lpstr>
      <vt:lpstr>口角整形费-口轮匝肌重建（加收）</vt:lpstr>
      <vt:lpstr>唇部继发畸形整形费</vt:lpstr>
      <vt:lpstr>唇部继发畸形整形费-唇部肌肉形态调整（加收）</vt:lpstr>
      <vt:lpstr>颏部轮廓整形费</vt:lpstr>
      <vt:lpstr>颏部轮廓整形费-再次手术（加收）</vt:lpstr>
      <vt:lpstr>颊脂肪垫整形费</vt:lpstr>
      <vt:lpstr>脂肪移植费</vt:lpstr>
      <vt:lpstr>脂肪移植费-再次手术（加收）</vt:lpstr>
      <vt:lpstr>腋臭切除费</vt:lpstr>
      <vt:lpstr>腋臭切除费-再次手术（加收）</vt:lpstr>
      <vt:lpstr>上臂整形费</vt:lpstr>
      <vt:lpstr>上臂整形费-联合腋窝松弛（加收）</vt:lpstr>
      <vt:lpstr>上臂整形费-联合侧胸壁松弛（加收）</vt:lpstr>
      <vt:lpstr>腹壁整形费</vt:lpstr>
      <vt:lpstr>腹壁整形费-腹壁肌筋膜系统折叠（加收）</vt:lpstr>
      <vt:lpstr>腹壁整形费-大范围腹壁整形（加收）</vt:lpstr>
      <vt:lpstr>大腿整形费</vt:lpstr>
      <vt:lpstr>大腿整形费-联合臀部松弛（加收）</vt:lpstr>
      <vt:lpstr>脐成形费</vt:lpstr>
      <vt:lpstr>副乳切除费</vt:lpstr>
      <vt:lpstr>副乳切除费-微创手术（加收）</vt:lpstr>
      <vt:lpstr>隆乳术后继发畸形修整费</vt:lpstr>
      <vt:lpstr>隆乳术后继发畸形修整费-软组织加强（加收）</vt:lpstr>
      <vt:lpstr>巨乳整形费</vt:lpstr>
      <vt:lpstr>巨乳整形费-再次手术（加收）</vt:lpstr>
      <vt:lpstr>巨乳整形费-中度及重度（加收）</vt:lpstr>
      <vt:lpstr>乳房上提整形费</vt:lpstr>
      <vt:lpstr>乳房上提整形费-再次手术（加收）</vt:lpstr>
      <vt:lpstr>乳房上提整形费-中度及重度（加收）</vt:lpstr>
      <vt:lpstr>乳晕整形费</vt:lpstr>
      <vt:lpstr>乳头整形费</vt:lpstr>
      <vt:lpstr>乳房下皱襞成形费</vt:lpstr>
      <vt:lpstr>男性乳腺肥大切除整形费</vt:lpstr>
      <vt:lpstr>男性乳腺肥大切除整形费-微创手术（加收）</vt:lpstr>
      <vt:lpstr>男性乳腺肥大切除整形费-中度及重度（加收)</vt:lpstr>
      <vt:lpstr>隆乳费（假体置入）</vt:lpstr>
      <vt:lpstr>隆乳费（假体置入）-软组织加强（加收）</vt:lpstr>
      <vt:lpstr>隆乳费（假体置入）-双平面层次（加收）</vt:lpstr>
      <vt:lpstr>隆乳费（脂肪注射）</vt:lpstr>
      <vt:lpstr>隆乳费（脂肪注射）-挛缩松解（加收）</vt:lpstr>
      <vt:lpstr>隆乳费（脂肪注射）-自体脂肪注射隆臀（扩展）</vt:lpstr>
      <vt:lpstr>材料置入整形费</vt:lpstr>
      <vt:lpstr>材料置入整形费-人工材料取出（扩展）</vt:lpstr>
      <vt:lpstr>组织置入整形费</vt:lpstr>
      <vt:lpstr>注射材料取出费</vt:lpstr>
      <vt:lpstr>注射材料取出费-面颈部（加收）</vt:lpstr>
      <vt:lpstr>美容整形方案设计费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三角</dc:creator>
  <cp:lastModifiedBy>CQZ</cp:lastModifiedBy>
  <dcterms:created xsi:type="dcterms:W3CDTF">2026-03-19T01:32:00Z</dcterms:created>
  <dcterms:modified xsi:type="dcterms:W3CDTF">2026-04-16T02:01:10Z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80C6D3E39B184E7DB988F552793B5903_13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